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32767" windowWidth="9600" windowHeight="3300" tabRatio="947" firstSheet="12" activeTab="18"/>
  </bookViews>
  <sheets>
    <sheet name="Cover" sheetId="1" r:id="rId1"/>
    <sheet name="Contents" sheetId="2" r:id="rId2"/>
    <sheet name="1. Pipeline information" sheetId="3" r:id="rId3"/>
    <sheet name="1.1 Financial summary" sheetId="4" r:id="rId4"/>
    <sheet name="2. Revenues and expenses" sheetId="5" r:id="rId5"/>
    <sheet name="2.1 Revenue by service" sheetId="6" r:id="rId6"/>
    <sheet name="2.2 Revenue contributions " sheetId="7" r:id="rId7"/>
    <sheet name="2.3 Indirect revenue" sheetId="8" r:id="rId8"/>
    <sheet name="2.4 Shared costs" sheetId="9" r:id="rId9"/>
    <sheet name="3. Statement of pipeline assets" sheetId="10" r:id="rId10"/>
    <sheet name="3.1 Pipeline asset useful life" sheetId="11" r:id="rId11"/>
    <sheet name="3.2 Shared supporting assets" sheetId="12" r:id="rId12"/>
    <sheet name="4 Recovered capital" sheetId="13" r:id="rId13"/>
    <sheet name="4.1 Pipelines capex" sheetId="14" r:id="rId14"/>
    <sheet name="5. Weighted average price" sheetId="15" r:id="rId15"/>
    <sheet name="5.1 Exempt WAP services" sheetId="16" r:id="rId16"/>
    <sheet name="5.2 Actual Pricing" sheetId="17" r:id="rId17"/>
    <sheet name="6. Notes" sheetId="18" r:id="rId18"/>
    <sheet name="Amendment record" sheetId="19" r:id="rId19"/>
    <sheet name="Sheet1" sheetId="20" state="hidden" r:id="rId20"/>
  </sheets>
  <externalReferences>
    <externalReference r:id="rId23"/>
  </externalReferences>
  <definedNames>
    <definedName name="_xlfn.IFERROR" hidden="1">#NAME?</definedName>
    <definedName name="ABN">'Cover'!$C$17</definedName>
    <definedName name="_xlnm.Print_Area" localSheetId="2">'1. Pipeline information'!$B$1:$D$36</definedName>
    <definedName name="_xlnm.Print_Area" localSheetId="3">'1.1 Financial summary'!$B$4:$H$34</definedName>
    <definedName name="_xlnm.Print_Area" localSheetId="4">'2. Revenues and expenses'!$B$1:$I$40</definedName>
    <definedName name="_xlnm.Print_Area" localSheetId="5">'2.1 Revenue by service'!$B$1:$I$24</definedName>
    <definedName name="_xlnm.Print_Area" localSheetId="6">'2.2 Revenue contributions '!$B$1:$E$27</definedName>
    <definedName name="_xlnm.Print_Area" localSheetId="7">'2.3 Indirect revenue'!$B$1:$H$36</definedName>
    <definedName name="_xlnm.Print_Area" localSheetId="8">'2.4 Shared costs'!$B$1:$I$36</definedName>
    <definedName name="_xlnm.Print_Area" localSheetId="9">'3. Statement of pipeline assets'!$B$1:$H$90</definedName>
    <definedName name="_xlnm.Print_Area" localSheetId="10">'3.1 Pipeline asset useful life'!$B$1:$F$26</definedName>
    <definedName name="_xlnm.Print_Area" localSheetId="11">'3.2 Shared supporting assets'!$B$1:$G$41</definedName>
    <definedName name="_xlnm.Print_Area" localSheetId="12">'4 Recovered capital'!$B$1:$BI$37</definedName>
    <definedName name="_xlnm.Print_Area" localSheetId="13">'4.1 Pipelines capex'!$B$1:$E$34</definedName>
    <definedName name="_xlnm.Print_Area" localSheetId="14">'5. Weighted average price'!$B$1:$BH$20</definedName>
    <definedName name="_xlnm.Print_Area" localSheetId="15">'5.1 Exempt WAP services'!$B$1:$E$13</definedName>
    <definedName name="_xlnm.Print_Area" localSheetId="16">'5.2 Actual Pricing'!$B$1:$E$5</definedName>
    <definedName name="_xlnm.Print_Area" localSheetId="17">'6. Notes'!$B$1:$D$4</definedName>
    <definedName name="_xlnm.Print_Area" localSheetId="18">'Amendment record'!$A$2:$G$32</definedName>
    <definedName name="_xlnm.Print_Area" localSheetId="1">'Contents'!$A$1:$J$41</definedName>
    <definedName name="_xlnm.Print_Area" localSheetId="0">'Cover'!$A$1:$J$42</definedName>
    <definedName name="_xlnm.Print_Area" localSheetId="19">'Sheet1'!$A$1:$N$33</definedName>
    <definedName name="Tradingname">'Cover'!$C$15</definedName>
    <definedName name="YEAR">'[1]Outcomes'!$B$3</definedName>
    <definedName name="Yearending">'Cover'!$C$23</definedName>
    <definedName name="Yearstart">'Cover'!$C$21</definedName>
  </definedNames>
  <calcPr fullCalcOnLoad="1"/>
</workbook>
</file>

<file path=xl/comments10.xml><?xml version="1.0" encoding="utf-8"?>
<comments xmlns="http://schemas.openxmlformats.org/spreadsheetml/2006/main">
  <authors>
    <author>Michael Dunnett</author>
    <author>Tong, Albert</author>
  </authors>
  <commentList>
    <comment ref="C86" authorId="0">
      <text>
        <r>
          <rPr>
            <sz val="9"/>
            <rFont val="Tahoma"/>
            <family val="2"/>
          </rPr>
          <t>Include only if allowed in the RFM Guideline</t>
        </r>
      </text>
    </comment>
    <comment ref="C90" authorId="1">
      <text>
        <r>
          <rPr>
            <sz val="9"/>
            <rFont val="Tahoma"/>
            <family val="2"/>
          </rPr>
          <t>Enter the CPI % that is used to index the RAB as determined in accordance with the RFM Guideline</t>
        </r>
      </text>
    </comment>
    <comment ref="D9" authorId="1">
      <text>
        <r>
          <rPr>
            <b/>
            <sz val="9"/>
            <rFont val="Tahoma"/>
            <family val="2"/>
          </rPr>
          <t>ERA:</t>
        </r>
        <r>
          <rPr>
            <sz val="9"/>
            <rFont val="Tahoma"/>
            <family val="2"/>
          </rPr>
          <t xml:space="preserve">
RAB at end of first year end since RAB established</t>
        </r>
      </text>
    </comment>
    <comment ref="E9" authorId="1">
      <text>
        <r>
          <rPr>
            <b/>
            <sz val="9"/>
            <rFont val="Tahoma"/>
            <family val="2"/>
          </rPr>
          <t>ERA:</t>
        </r>
        <r>
          <rPr>
            <sz val="9"/>
            <rFont val="Tahoma"/>
            <family val="2"/>
          </rPr>
          <t xml:space="preserve">
RAB values at reference date plus 1 year</t>
        </r>
      </text>
    </comment>
    <comment ref="F9" authorId="1">
      <text>
        <r>
          <rPr>
            <b/>
            <sz val="9"/>
            <rFont val="Tahoma"/>
            <family val="2"/>
          </rPr>
          <t>ERA:</t>
        </r>
        <r>
          <rPr>
            <sz val="9"/>
            <rFont val="Tahoma"/>
            <family val="2"/>
          </rPr>
          <t xml:space="preserve">
RAB year 2</t>
        </r>
      </text>
    </comment>
    <comment ref="G9" authorId="1">
      <text>
        <r>
          <rPr>
            <b/>
            <sz val="9"/>
            <rFont val="Tahoma"/>
            <family val="2"/>
          </rPr>
          <t>ERA:</t>
        </r>
        <r>
          <rPr>
            <sz val="9"/>
            <rFont val="Tahoma"/>
            <family val="2"/>
          </rPr>
          <t xml:space="preserve">
RAB year 3</t>
        </r>
      </text>
    </comment>
    <comment ref="H9" authorId="1">
      <text>
        <r>
          <rPr>
            <b/>
            <sz val="9"/>
            <rFont val="Tahoma"/>
            <family val="2"/>
          </rPr>
          <t>ERA:</t>
        </r>
        <r>
          <rPr>
            <sz val="9"/>
            <rFont val="Tahoma"/>
            <family val="2"/>
          </rPr>
          <t xml:space="preserve">
Service providers are to insert columns between columns G and H as required so that every year between the dates the RAB was established and the reporting period is reported.
</t>
        </r>
      </text>
    </comment>
  </commentList>
</comments>
</file>

<file path=xl/comments4.xml><?xml version="1.0" encoding="utf-8"?>
<comments xmlns="http://schemas.openxmlformats.org/spreadsheetml/2006/main">
  <authors>
    <author>Tong, Albert</author>
  </authors>
  <commentList>
    <comment ref="B19" authorId="0">
      <text>
        <r>
          <rPr>
            <b/>
            <sz val="9"/>
            <rFont val="Tahoma"/>
            <family val="2"/>
          </rPr>
          <t>ERA:</t>
        </r>
        <r>
          <rPr>
            <sz val="9"/>
            <rFont val="Tahoma"/>
            <family val="2"/>
          </rPr>
          <t xml:space="preserve">
This is an estimated indicative Return on Capital if this pipeline has been under full regulation with a previously established asset base and that the ERA has validated all inputs as accurate and conforming.</t>
        </r>
      </text>
    </comment>
    <comment ref="B23" authorId="0">
      <text>
        <r>
          <rPr>
            <b/>
            <sz val="9"/>
            <rFont val="Tahoma"/>
            <family val="2"/>
          </rPr>
          <t xml:space="preserve">ERA:
</t>
        </r>
        <r>
          <rPr>
            <sz val="9"/>
            <rFont val="Tahoma"/>
            <family val="2"/>
          </rPr>
          <t>This is an estimated indicative revenue if this pipeline has been under full regulation with a previously established asset base and that the ERA has  validated all inputs as accurate and conforming</t>
        </r>
        <r>
          <rPr>
            <b/>
            <sz val="9"/>
            <rFont val="Tahoma"/>
            <family val="2"/>
          </rPr>
          <t>.</t>
        </r>
        <r>
          <rPr>
            <sz val="9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9"/>
            <rFont val="Tahoma"/>
            <family val="2"/>
          </rPr>
          <t xml:space="preserve">ERA:
</t>
        </r>
        <r>
          <rPr>
            <sz val="9"/>
            <rFont val="Tahoma"/>
            <family val="2"/>
          </rPr>
          <t xml:space="preserve">This is an estimated indicative Building Block Revenue if this pipeline has been under full regulation with a previously established asset base and that the ERA has validated all inputs as accurate and conforming.
</t>
        </r>
      </text>
    </comment>
    <comment ref="B29" authorId="0">
      <text>
        <r>
          <rPr>
            <b/>
            <sz val="9"/>
            <rFont val="Tahoma"/>
            <family val="2"/>
          </rPr>
          <t xml:space="preserve">ERA:
</t>
        </r>
        <r>
          <rPr>
            <sz val="9"/>
            <rFont val="Tahoma"/>
            <family val="2"/>
          </rPr>
          <t xml:space="preserve">As stated in section 5 of the reporting guideline, the reporting of RCM value is only applicable on pipelines without a previous established asset base from a regulator.
</t>
        </r>
      </text>
    </comment>
    <comment ref="D6" authorId="0">
      <text>
        <r>
          <rPr>
            <b/>
            <sz val="9"/>
            <rFont val="Tahoma"/>
            <family val="2"/>
          </rPr>
          <t>ERA:</t>
        </r>
        <r>
          <rPr>
            <sz val="9"/>
            <rFont val="Tahoma"/>
            <family val="2"/>
          </rPr>
          <t xml:space="preserve">
RAB at end of first year end since RAB established</t>
        </r>
      </text>
    </comment>
    <comment ref="E6" authorId="0">
      <text>
        <r>
          <rPr>
            <b/>
            <sz val="9"/>
            <rFont val="Tahoma"/>
            <family val="2"/>
          </rPr>
          <t>ERA:</t>
        </r>
        <r>
          <rPr>
            <sz val="9"/>
            <rFont val="Tahoma"/>
            <family val="2"/>
          </rPr>
          <t xml:space="preserve">
RAB values at reference date plus 1 year</t>
        </r>
      </text>
    </comment>
    <comment ref="F6" authorId="0">
      <text>
        <r>
          <rPr>
            <b/>
            <sz val="9"/>
            <rFont val="Tahoma"/>
            <family val="2"/>
          </rPr>
          <t>ERA:</t>
        </r>
        <r>
          <rPr>
            <sz val="9"/>
            <rFont val="Tahoma"/>
            <family val="2"/>
          </rPr>
          <t xml:space="preserve">
RAB year 2</t>
        </r>
      </text>
    </comment>
    <comment ref="G6" authorId="0">
      <text>
        <r>
          <rPr>
            <b/>
            <sz val="9"/>
            <rFont val="Tahoma"/>
            <family val="2"/>
          </rPr>
          <t>ERA:</t>
        </r>
        <r>
          <rPr>
            <sz val="9"/>
            <rFont val="Tahoma"/>
            <family val="2"/>
          </rPr>
          <t xml:space="preserve">
RAB year 3</t>
        </r>
      </text>
    </comment>
    <comment ref="H6" authorId="0">
      <text>
        <r>
          <rPr>
            <b/>
            <sz val="9"/>
            <rFont val="Tahoma"/>
            <family val="2"/>
          </rPr>
          <t>ERA:</t>
        </r>
        <r>
          <rPr>
            <sz val="9"/>
            <rFont val="Tahoma"/>
            <family val="2"/>
          </rPr>
          <t xml:space="preserve">
Service providers are to insert columns between columns G and H as required so that every year between the dates the RAB was established and the reporting period is reported.
</t>
        </r>
      </text>
    </comment>
  </commentList>
</comments>
</file>

<file path=xl/sharedStrings.xml><?xml version="1.0" encoding="utf-8"?>
<sst xmlns="http://schemas.openxmlformats.org/spreadsheetml/2006/main" count="708" uniqueCount="385">
  <si>
    <t>Impairment Losses (nature of the impairment loss)</t>
  </si>
  <si>
    <t>Buildings</t>
  </si>
  <si>
    <t>Colour coding of input sheets:</t>
  </si>
  <si>
    <t>Yellow = Input cells</t>
  </si>
  <si>
    <t>Grey - Not applicable/No inputs required</t>
  </si>
  <si>
    <t>Leave coloured cells blank if no information exists - PLEASE DO NOT ENTER TEXT unless specifically requested to do so.</t>
  </si>
  <si>
    <t>All dollar amounts are to be unrounded, and in nominal terms.</t>
  </si>
  <si>
    <t>Business address</t>
  </si>
  <si>
    <t>Address</t>
  </si>
  <si>
    <t>Suburb</t>
  </si>
  <si>
    <t>State</t>
  </si>
  <si>
    <t>Postcode</t>
  </si>
  <si>
    <t>Postal address</t>
  </si>
  <si>
    <t>Contact name/s</t>
  </si>
  <si>
    <t>Contact phone/s</t>
  </si>
  <si>
    <t>Contact email address/s</t>
  </si>
  <si>
    <t xml:space="preserve"> </t>
  </si>
  <si>
    <t>Table of contents</t>
  </si>
  <si>
    <t>Description</t>
  </si>
  <si>
    <t>Profit from sale of fixed assets</t>
  </si>
  <si>
    <t xml:space="preserve">Other revenue </t>
  </si>
  <si>
    <t>Total revenue</t>
  </si>
  <si>
    <t xml:space="preserve">Depreciation </t>
  </si>
  <si>
    <t>TOTAL ASSETS</t>
  </si>
  <si>
    <t>Total</t>
  </si>
  <si>
    <t>Gas Pipeline Operator</t>
  </si>
  <si>
    <t xml:space="preserve">This template is to be uploaded by a Gas Pipeline Operator to its website to fulfil its annual reporting obligations. </t>
  </si>
  <si>
    <t xml:space="preserve">Australian business number: </t>
  </si>
  <si>
    <t>Pipeline location</t>
  </si>
  <si>
    <t>Number of customers</t>
  </si>
  <si>
    <t>Service type</t>
  </si>
  <si>
    <t>Service description</t>
  </si>
  <si>
    <t>Transportation services</t>
  </si>
  <si>
    <t xml:space="preserve"> Firm transportation service</t>
  </si>
  <si>
    <t xml:space="preserve"> Interruptible or as available transportation service</t>
  </si>
  <si>
    <t xml:space="preserve"> Backhaul services</t>
  </si>
  <si>
    <t xml:space="preserve"> Firm compression service</t>
  </si>
  <si>
    <t xml:space="preserve"> Interruptible compression service</t>
  </si>
  <si>
    <t>Storage services</t>
  </si>
  <si>
    <t xml:space="preserve"> Park services</t>
  </si>
  <si>
    <t xml:space="preserve"> Park and loan services</t>
  </si>
  <si>
    <t>Trading services</t>
  </si>
  <si>
    <t xml:space="preserve"> Capacity trading service</t>
  </si>
  <si>
    <t xml:space="preserve"> In pipe trading service</t>
  </si>
  <si>
    <t>Other (please specify)</t>
  </si>
  <si>
    <t>Provided to related parties</t>
  </si>
  <si>
    <t>Direct revenue</t>
  </si>
  <si>
    <t>Distribution/transmission revenue</t>
  </si>
  <si>
    <t>Customer contribution revenue</t>
  </si>
  <si>
    <t>Total direct revenue</t>
  </si>
  <si>
    <t>Other direct revenue</t>
  </si>
  <si>
    <t>Total indirect revenue allocated</t>
  </si>
  <si>
    <t>Insurance</t>
  </si>
  <si>
    <t>Licence and regulatory costs</t>
  </si>
  <si>
    <t>Directly attributable finance charges</t>
  </si>
  <si>
    <t>Indirect revenue allocated</t>
  </si>
  <si>
    <t>Employee costs</t>
  </si>
  <si>
    <t>Indirect operating Expenses</t>
  </si>
  <si>
    <t xml:space="preserve">Shared asset depreciation </t>
  </si>
  <si>
    <t>Loss from sale of shared fixed assets</t>
  </si>
  <si>
    <t>Amounts excluding related party transactions</t>
  </si>
  <si>
    <t>Related party transactions</t>
  </si>
  <si>
    <t>Direct costs</t>
  </si>
  <si>
    <t>Total direct costs</t>
  </si>
  <si>
    <t>Total costs</t>
  </si>
  <si>
    <t>Other direct costs</t>
  </si>
  <si>
    <t>Information technology and communication costs</t>
  </si>
  <si>
    <t>Rental and leasing costs</t>
  </si>
  <si>
    <t>Leasing and rental costs</t>
  </si>
  <si>
    <t>Pipeline assets</t>
  </si>
  <si>
    <t>Closing pipeline carrying value</t>
  </si>
  <si>
    <t>Improvements capitalised</t>
  </si>
  <si>
    <t>% allocated to pipeline</t>
  </si>
  <si>
    <t>Income statement account applied to</t>
  </si>
  <si>
    <t>Construction cost</t>
  </si>
  <si>
    <t>Additions</t>
  </si>
  <si>
    <t>Cost base</t>
  </si>
  <si>
    <t>Total pipeline assets</t>
  </si>
  <si>
    <t>Disposal (at cost)</t>
  </si>
  <si>
    <t>Backhaul services</t>
  </si>
  <si>
    <t>Capacity trading service</t>
  </si>
  <si>
    <t>In pipe trading service</t>
  </si>
  <si>
    <t>Year</t>
  </si>
  <si>
    <t>Asset description</t>
  </si>
  <si>
    <t>Compressors</t>
  </si>
  <si>
    <t>Closing compressors carrying value</t>
  </si>
  <si>
    <t>Closing buildings carrying value</t>
  </si>
  <si>
    <t>Total allocated to pipeline excluding related parties</t>
  </si>
  <si>
    <t>Total related party amounts allocated to pipeline</t>
  </si>
  <si>
    <t>Total exempt services</t>
  </si>
  <si>
    <t>Capacity based</t>
  </si>
  <si>
    <t>Volumetric based</t>
  </si>
  <si>
    <t>Total assets</t>
  </si>
  <si>
    <t>Earnings before Interest and tax (EBIT)</t>
  </si>
  <si>
    <t>Pipeline information</t>
  </si>
  <si>
    <t>Other Services</t>
  </si>
  <si>
    <t>Postage Stamp Transportation Services</t>
  </si>
  <si>
    <t>Zonal Based Transportation Services</t>
  </si>
  <si>
    <t>Distance Based Transportation Services (to major delivery points)</t>
  </si>
  <si>
    <t>Zone 1</t>
  </si>
  <si>
    <t>Zone 2</t>
  </si>
  <si>
    <t>Zone 3</t>
  </si>
  <si>
    <t>Major Delivery Point 1</t>
  </si>
  <si>
    <t>Major Delivery Point 2</t>
  </si>
  <si>
    <t>Major Delivery Point 3</t>
  </si>
  <si>
    <t>Other Delivery Points</t>
  </si>
  <si>
    <t>Capacity based charges</t>
  </si>
  <si>
    <t>Volumetric based charges</t>
  </si>
  <si>
    <t>Total Postage Stamp Revenue</t>
  </si>
  <si>
    <t>Total Zonal Revenue</t>
  </si>
  <si>
    <t>Total Distance Based Revenue</t>
  </si>
  <si>
    <t>Revenue $</t>
  </si>
  <si>
    <t>Total MDQ</t>
  </si>
  <si>
    <t>WAP ($/MDQ)</t>
  </si>
  <si>
    <t>WAP (GJ)</t>
  </si>
  <si>
    <t>Revenue</t>
  </si>
  <si>
    <t>Operating expenses</t>
  </si>
  <si>
    <t>Net tax liabilities</t>
  </si>
  <si>
    <t>Shared supporting assets</t>
  </si>
  <si>
    <t>Closing shared property, plant and equipment</t>
  </si>
  <si>
    <t>Total shared supporting assets allocated</t>
  </si>
  <si>
    <t>Maintenance capitalised</t>
  </si>
  <si>
    <t>Description (list each individual  balance sheet item)</t>
  </si>
  <si>
    <t xml:space="preserve">Useful life </t>
  </si>
  <si>
    <t>years</t>
  </si>
  <si>
    <t>Reason for choosing this useful life</t>
  </si>
  <si>
    <t>Total service revenue</t>
  </si>
  <si>
    <t>Provided to non related parties</t>
  </si>
  <si>
    <t>Repairs and maintenance</t>
  </si>
  <si>
    <t>Wages</t>
  </si>
  <si>
    <t>Borrowing costs</t>
  </si>
  <si>
    <t xml:space="preserve">Total </t>
  </si>
  <si>
    <t>Source</t>
  </si>
  <si>
    <t>Total allocated to pipeline</t>
  </si>
  <si>
    <t>Construction date</t>
  </si>
  <si>
    <t>Service category</t>
  </si>
  <si>
    <t>Revenue by service</t>
  </si>
  <si>
    <t>Asset useful life</t>
  </si>
  <si>
    <t>Total capitalised pipeline construction costs</t>
  </si>
  <si>
    <t>Pipelines</t>
  </si>
  <si>
    <t>City Gates, supply regulators and valve stations</t>
  </si>
  <si>
    <t>Closing city gates, supply regulators and valve stations carrying value</t>
  </si>
  <si>
    <t>Metering</t>
  </si>
  <si>
    <t>Closing Metering</t>
  </si>
  <si>
    <t>SCADA (Communications)</t>
  </si>
  <si>
    <t>Closing SCADA carrying value</t>
  </si>
  <si>
    <t>Land and easements</t>
  </si>
  <si>
    <t>Closing land and easements carrying value</t>
  </si>
  <si>
    <t>Other depreciable assets</t>
  </si>
  <si>
    <t>Data validation lists</t>
  </si>
  <si>
    <t xml:space="preserve">Pipelines </t>
  </si>
  <si>
    <t xml:space="preserve">Compressors </t>
  </si>
  <si>
    <t xml:space="preserve">City Gates, supply regulators and valve stations </t>
  </si>
  <si>
    <t xml:space="preserve">Metering </t>
  </si>
  <si>
    <t xml:space="preserve">Odourant plants </t>
  </si>
  <si>
    <t xml:space="preserve">SCADA (Communications) </t>
  </si>
  <si>
    <t xml:space="preserve">Buildings </t>
  </si>
  <si>
    <t xml:space="preserve"> Firm forward haul transportation services</t>
  </si>
  <si>
    <t>Interruptible or as available transportation services</t>
  </si>
  <si>
    <t>Shared costs</t>
  </si>
  <si>
    <t>Reporting template</t>
  </si>
  <si>
    <t>Reporting period start date:</t>
  </si>
  <si>
    <t>Reporting period end date:</t>
  </si>
  <si>
    <t>Return on capital</t>
  </si>
  <si>
    <t>Total Return of Capital</t>
  </si>
  <si>
    <t>Negative residual value</t>
  </si>
  <si>
    <t>Description (list each individual shared asset category greater than 5%)</t>
  </si>
  <si>
    <t>Category of shared assets</t>
  </si>
  <si>
    <t>Total amount</t>
  </si>
  <si>
    <t>Description of works</t>
  </si>
  <si>
    <t>Date recognised</t>
  </si>
  <si>
    <t>Firm forward haul transportation services</t>
  </si>
  <si>
    <t>Park and park and loan services</t>
  </si>
  <si>
    <t>$'000</t>
  </si>
  <si>
    <t>Total TJ</t>
  </si>
  <si>
    <t>Other shared costs</t>
  </si>
  <si>
    <t>Total shared costs allocated</t>
  </si>
  <si>
    <t>Pipeline length (km)</t>
  </si>
  <si>
    <t xml:space="preserve">Year ending </t>
  </si>
  <si>
    <t xml:space="preserve">   other service (insert description)</t>
  </si>
  <si>
    <t>$ nominal</t>
  </si>
  <si>
    <t>Table 1.1: Pipeline details</t>
  </si>
  <si>
    <t>Table 1.2: Pipeline services provided</t>
  </si>
  <si>
    <t>Table 2.1.1:  Revenue by service</t>
  </si>
  <si>
    <t>Table 2.2.1: Customer contributions received</t>
  </si>
  <si>
    <t>Table 2.2.2: Government contributions received</t>
  </si>
  <si>
    <t xml:space="preserve">Description </t>
  </si>
  <si>
    <t>(list each individual revenue item)</t>
  </si>
  <si>
    <t>Indirect revenue</t>
  </si>
  <si>
    <t>Table 2.3.1: Indirect revenue allocation</t>
  </si>
  <si>
    <t>Table 2.4.1: Shared cost allocation</t>
  </si>
  <si>
    <t xml:space="preserve"> (list each individual cost)</t>
  </si>
  <si>
    <t>Statement of pipeline revenues and expenses</t>
  </si>
  <si>
    <t>Revenue - contributions</t>
  </si>
  <si>
    <t>Statement of pipeline assets</t>
  </si>
  <si>
    <t>Table 3.1: Pipeline assets</t>
  </si>
  <si>
    <t>Table 4.1: Recovered capital method - pipeline assets</t>
  </si>
  <si>
    <t>Capital expenditure</t>
  </si>
  <si>
    <t>Weighted average prices</t>
  </si>
  <si>
    <t xml:space="preserve"> Interruptible or as available transportation services</t>
  </si>
  <si>
    <t>Table 5.1:  Weighted average prices</t>
  </si>
  <si>
    <t>$</t>
  </si>
  <si>
    <t>Return of capital</t>
  </si>
  <si>
    <t>Recovered capital method total asset value</t>
  </si>
  <si>
    <t>Drag and drop columns if required</t>
  </si>
  <si>
    <t>Expenditure ($ nominal)</t>
  </si>
  <si>
    <t xml:space="preserve">insert asset description </t>
  </si>
  <si>
    <t>Table 3.1.1: Asset useful life</t>
  </si>
  <si>
    <t>Service provider:</t>
  </si>
  <si>
    <t>Pipeline name:</t>
  </si>
  <si>
    <t>Indirect revenue excluding related parties</t>
  </si>
  <si>
    <t>Shared costs excluding related parties</t>
  </si>
  <si>
    <t>Indirect  revenue from related parties</t>
  </si>
  <si>
    <t>Shared costs paid to related parties</t>
  </si>
  <si>
    <t>Additions and improvements capitalised</t>
  </si>
  <si>
    <t>Table 4.2: Pipeline details</t>
  </si>
  <si>
    <t>Basis of Preparation reference</t>
  </si>
  <si>
    <t>Table 2.1:  Statement of pipeline revenues and expenses</t>
  </si>
  <si>
    <t>Table 4.1.1: Capital expenditure greater than 5% of construction cost</t>
  </si>
  <si>
    <t>Firm stand alone compression services</t>
  </si>
  <si>
    <t>Firm park/park and loan services</t>
  </si>
  <si>
    <t>Stand alone compression services</t>
  </si>
  <si>
    <t>Additional (optional) notes and information</t>
  </si>
  <si>
    <t>Reporting period</t>
  </si>
  <si>
    <t>Previous reporting period</t>
  </si>
  <si>
    <t xml:space="preserve">please identify other shared costs </t>
  </si>
  <si>
    <t>Other depreciable pipeline assets</t>
  </si>
  <si>
    <t>Closing other depreciable pipeline assets carrying value</t>
  </si>
  <si>
    <t>Firm stand-alone compression service</t>
  </si>
  <si>
    <t>Interruptible or as available stand-alone compression service</t>
  </si>
  <si>
    <t>Stand-alone compression services</t>
  </si>
  <si>
    <t>Date</t>
  </si>
  <si>
    <t>Worksheet</t>
  </si>
  <si>
    <t>Table</t>
  </si>
  <si>
    <t>Change</t>
  </si>
  <si>
    <t>Reason</t>
  </si>
  <si>
    <t>Cell</t>
  </si>
  <si>
    <t>Recovered capital method</t>
  </si>
  <si>
    <t>Date opening RAB established</t>
  </si>
  <si>
    <t xml:space="preserve">Nominal Opening Regulatory Asset Base </t>
  </si>
  <si>
    <t>Nominal Capex</t>
  </si>
  <si>
    <t xml:space="preserve">Less Nominal Actual Regulatory Depreciation </t>
  </si>
  <si>
    <t xml:space="preserve">Date RAB established </t>
  </si>
  <si>
    <t xml:space="preserve">RAB at date established </t>
  </si>
  <si>
    <t>Return on Capital</t>
  </si>
  <si>
    <t>Operating Expenditure</t>
  </si>
  <si>
    <t>Guideline Reference</t>
  </si>
  <si>
    <t>Capex ($m, Nominal)</t>
  </si>
  <si>
    <t>As above</t>
  </si>
  <si>
    <t>Formula</t>
  </si>
  <si>
    <t>Inputs</t>
  </si>
  <si>
    <t>Net Tax Liabilities</t>
  </si>
  <si>
    <t>Nominal WACC</t>
  </si>
  <si>
    <t>Opex ($m, Nominal)</t>
  </si>
  <si>
    <t>CPI</t>
  </si>
  <si>
    <t>Government contribution revenue</t>
  </si>
  <si>
    <t>Table 1.1.1 Financial Summary</t>
  </si>
  <si>
    <t>Table 3.2.1: Shared supporting asset allocation</t>
  </si>
  <si>
    <t>Less Asset disposal (at cost)</t>
  </si>
  <si>
    <t>Less Depreciation of compressors</t>
  </si>
  <si>
    <t>Less Disposal (at cost)</t>
  </si>
  <si>
    <t>Less Depreciation of city gates, supply regulators and valve stations</t>
  </si>
  <si>
    <t>Less Depreciation of metering</t>
  </si>
  <si>
    <t>Less Depreciation of SCADA</t>
  </si>
  <si>
    <t>Less Depreciation of buildings</t>
  </si>
  <si>
    <t>Less Depreciation/amortisation</t>
  </si>
  <si>
    <t>Less Shared property, plant and equipment depreciation</t>
  </si>
  <si>
    <t>Total Contribution ($m, Nominal)</t>
  </si>
  <si>
    <t>Opening other assets</t>
  </si>
  <si>
    <t>Change in other assets</t>
  </si>
  <si>
    <t>Closing other assets</t>
  </si>
  <si>
    <t>Less disposals of shared supporting assets</t>
  </si>
  <si>
    <t>Section 1.5.2</t>
  </si>
  <si>
    <t>Section 4</t>
  </si>
  <si>
    <t>Section 6</t>
  </si>
  <si>
    <t>Section 3</t>
  </si>
  <si>
    <t>Net Tax Liabilities ($m, Nominal)</t>
  </si>
  <si>
    <t>Actual Revenue</t>
  </si>
  <si>
    <t>Opening Asset Base ($m, Nominal) - RAB value</t>
  </si>
  <si>
    <t>Opening Asset Base ($m, Nominal) - RCM value</t>
  </si>
  <si>
    <t>Return of Capital</t>
  </si>
  <si>
    <t>Estimated Revenue (Based on RAB value)</t>
  </si>
  <si>
    <t>Building Block Revenue ($m, Nominal) - RAB value</t>
  </si>
  <si>
    <t>Recovered Capital ($m, Nominal) - if applicable</t>
  </si>
  <si>
    <t>4. Recovered Capital</t>
  </si>
  <si>
    <t>Output of roll forward per rule 77(2)</t>
  </si>
  <si>
    <t>Services exemption granted from ERA for Weighted Average Price disclosure</t>
  </si>
  <si>
    <t>Table 5.1.1: ERA exemptions</t>
  </si>
  <si>
    <t>ERA amendment#</t>
  </si>
  <si>
    <t>3.1 Pipeline asset useful life</t>
  </si>
  <si>
    <t>Table to capture details of lease asset lives (AASB16)</t>
  </si>
  <si>
    <t>B21:F37</t>
  </si>
  <si>
    <t>3.1.1: Asset useful life</t>
  </si>
  <si>
    <t>Inserted rows</t>
  </si>
  <si>
    <t>Less Depreciation of land and easement</t>
  </si>
  <si>
    <t>Leased pipeline assets</t>
  </si>
  <si>
    <t>Closing leased pipeline assets carrying value</t>
  </si>
  <si>
    <t>Shared leased assets</t>
  </si>
  <si>
    <t>Closing shared leased assets carrying value</t>
  </si>
  <si>
    <t>3. Statement of pipeline assets</t>
  </si>
  <si>
    <t>3.1: Pipeline assets</t>
  </si>
  <si>
    <t>Formula updated</t>
  </si>
  <si>
    <t>B66:H71</t>
  </si>
  <si>
    <t>New section for Leased pipeline assets (per AASB16)</t>
  </si>
  <si>
    <t>New section for Shared leased assets  (per AASB16)</t>
  </si>
  <si>
    <t>1.1 Financial summary</t>
  </si>
  <si>
    <t>1.1.1 Financial summary</t>
  </si>
  <si>
    <t>D20:H20</t>
  </si>
  <si>
    <t>Address polarity issue coming from the source data by adding a negative sign to the formula and update to include additional depreciation items from amendment #1 and AASB-16</t>
  </si>
  <si>
    <t>3.2 Shared supporting assets</t>
  </si>
  <si>
    <t>3.2.1: Shared supporting asset allocation</t>
  </si>
  <si>
    <t>B30:G34</t>
  </si>
  <si>
    <t>Row inserted</t>
  </si>
  <si>
    <t>5 rows inserted to allow for additional assets per AASB16</t>
  </si>
  <si>
    <t>4.1 Pipelines capex</t>
  </si>
  <si>
    <t>Leased Assets</t>
  </si>
  <si>
    <t>Leased Asset Interest/Financing Charge</t>
  </si>
  <si>
    <t>4 Recovered capital</t>
  </si>
  <si>
    <t>4.1: Recovered capital method - pipeline assets</t>
  </si>
  <si>
    <t>New formulae</t>
  </si>
  <si>
    <t>Insert missing formulae totalling the Shared Supporting Asset items across periods</t>
  </si>
  <si>
    <t>Format</t>
  </si>
  <si>
    <t>Use of actual year instead of "RAB year 1", "RAB year 2", "RAB year 3", etc.</t>
  </si>
  <si>
    <t xml:space="preserve">2.2 Revenue contributions </t>
  </si>
  <si>
    <t>2.2.1: Customer contributions received</t>
  </si>
  <si>
    <t>E9:E14, E21:E26</t>
  </si>
  <si>
    <t>Formulae added to columns C and D</t>
  </si>
  <si>
    <t>C9:E15 and C21:E27</t>
  </si>
  <si>
    <t>D12:H89</t>
  </si>
  <si>
    <t>D90:H90</t>
  </si>
  <si>
    <t>Rows 14, 21 and 28</t>
  </si>
  <si>
    <t>Rows inserted to separately capture the impacts of changes to accounting for leases.</t>
  </si>
  <si>
    <t>E14</t>
  </si>
  <si>
    <t>Correct error in formula, as adding incorrect years.  Formula now consistent with columns D, F, G and H</t>
  </si>
  <si>
    <t>E12:H12, E19:H19, E25:H25, E31:H31, E37:H37, E43:H43, E49:H49, E55:H55, E61:H61, E67:H67, E74:H74, E80:H80, E85:H85</t>
  </si>
  <si>
    <t>Formulae added to bring last period closing balance to opening balance</t>
  </si>
  <si>
    <t>5.2 Actual Pricing</t>
  </si>
  <si>
    <t>NA</t>
  </si>
  <si>
    <t>Worksheet added</t>
  </si>
  <si>
    <t>Rows inserted to separately capture the impacts of lives of lease assets.</t>
  </si>
  <si>
    <t>Rows 57 and 62</t>
  </si>
  <si>
    <t>To enable reporting of all aspects of Land and Easements, and Other Depreciable Pipeline Assets.</t>
  </si>
  <si>
    <t>D65:H65</t>
  </si>
  <si>
    <t>Rows 79 to 84</t>
  </si>
  <si>
    <t>D72:H72</t>
  </si>
  <si>
    <t>Updated to include Leased Pipeline Assets in Total Pipeline Assets</t>
  </si>
  <si>
    <t>D78:H78</t>
  </si>
  <si>
    <t>D88:H88</t>
  </si>
  <si>
    <t>Updated to include Shared Leased Assets in Total shared supporting assets allocated</t>
  </si>
  <si>
    <t>Actual Pricing per section 7.3 of Guideline</t>
  </si>
  <si>
    <t>D9:D37</t>
  </si>
  <si>
    <t>Cells set to date format dd/mm/yyyy</t>
  </si>
  <si>
    <t>4.1.1: Capital expenditure greater than 5% of construction cost</t>
  </si>
  <si>
    <t>D8:D34</t>
  </si>
  <si>
    <t>Cover</t>
  </si>
  <si>
    <t>Dark cyan = ERA instructions/headings</t>
  </si>
  <si>
    <t>A7</t>
  </si>
  <si>
    <t>Corrected the spelling from 'insructions' to 'instructions'.</t>
  </si>
  <si>
    <t>D7</t>
  </si>
  <si>
    <t>Corrected the spelling from 'acqusition' to 'acquisition'.</t>
  </si>
  <si>
    <t>D18</t>
  </si>
  <si>
    <t>Note in C86</t>
  </si>
  <si>
    <t>3.1  Pipeline assets</t>
  </si>
  <si>
    <t>Corrected the spelling from 'Guidleline' to 'Guideline'.</t>
  </si>
  <si>
    <t>C36, C39 and C41</t>
  </si>
  <si>
    <t>Corrected the spelling from 'odourant' to 'odorant'.</t>
  </si>
  <si>
    <t>Less Depreciation of odorant plants</t>
  </si>
  <si>
    <t>Closing odorant plants carrying value</t>
  </si>
  <si>
    <t>Odorant plants</t>
  </si>
  <si>
    <t>Note in B19</t>
  </si>
  <si>
    <t>Corrected the spelling from 'ith' to 'with'.</t>
  </si>
  <si>
    <t>3.1.1 Asset useful life</t>
  </si>
  <si>
    <t>Acquisition date</t>
  </si>
  <si>
    <t>4.1  Recovered capital method - pipeline assets</t>
  </si>
  <si>
    <t>Construction cost or acquisition cost (where allowed) apportioned</t>
  </si>
  <si>
    <t>Inadvertently excluded from original template, refer Guideline section 7.3</t>
  </si>
  <si>
    <t xml:space="preserve">Number format changed to Comma. </t>
  </si>
  <si>
    <t>Added rows 61 to 64 and updated the formulae to sum up the values in these rows.</t>
  </si>
  <si>
    <t>Added rows 74 to 77 and updated the formulae to sum up the values in these rows.</t>
  </si>
  <si>
    <t>E18:E22</t>
  </si>
  <si>
    <t>D6:H6</t>
  </si>
  <si>
    <t>D8 to H9</t>
  </si>
  <si>
    <t>CPI number format changed to percentage, two decimal places.</t>
  </si>
  <si>
    <t>B32:F37</t>
  </si>
  <si>
    <t>A typographical error fixed.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</si>
</sst>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* #,##0_);_(* \(#,##0\);_(* &quot;-&quot;?_);_(@_)"/>
    <numFmt numFmtId="166" formatCode="_(* #,##0_);_(* \(#,##0\);_(* &quot;-&quot;??_);_(@_)"/>
    <numFmt numFmtId="167" formatCode="0.0"/>
    <numFmt numFmtId="168" formatCode="0.0000"/>
    <numFmt numFmtId="169" formatCode="#,##0.0;\(#,##0.0\)"/>
    <numFmt numFmtId="170" formatCode="_(* #,##0.0_);_(* \(#,##0.0\);_(* &quot;-&quot;??_);_(@_)"/>
    <numFmt numFmtId="171" formatCode="#,##0.0"/>
    <numFmt numFmtId="172" formatCode="yyyy"/>
    <numFmt numFmtId="173" formatCode="_(#,##0_);\(#,##0\);&quot; - &quot;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C09]dddd\,\ d\ mmmm\ yyyy"/>
    <numFmt numFmtId="179" formatCode="[$-409]h:mm:ss\ AM/PM"/>
    <numFmt numFmtId="180" formatCode="[$-F800]dddd\,\ mmmm\ dd\,\ yyyy"/>
    <numFmt numFmtId="181" formatCode="mmm\-yyyy"/>
    <numFmt numFmtId="182" formatCode="_-* #,##0_-;\-* #,##0_-;_-* &quot;-&quot;??_-;_-@_-"/>
    <numFmt numFmtId="183" formatCode="_-* #,##0.000_-;\-* #,##0.000_-;_-* &quot;-&quot;??_-;_-@_-"/>
    <numFmt numFmtId="184" formatCode="_-* #,##0.0_-;\-* #,##0.0_-;_-* &quot;-&quot;??_-;_-@_-"/>
    <numFmt numFmtId="185" formatCode="_-* #,##0.0_-;\-* #,##0.0_-;_-* &quot;-&quot;?_-;_-@_-"/>
    <numFmt numFmtId="186" formatCode="0.0%"/>
    <numFmt numFmtId="187" formatCode="d/mm/yy;@"/>
    <numFmt numFmtId="188" formatCode="_-[$$-C09]* #,##0.00_-;\-[$$-C09]* #,##0.00_-;_-[$$-C09]* &quot;-&quot;??_-;_-@_-"/>
    <numFmt numFmtId="189" formatCode="_-[$$-C09]* #,##0_-;\-[$$-C09]* #,##0_-;_-[$$-C09]* &quot;-&quot;_-;_-@_-"/>
    <numFmt numFmtId="190" formatCode="d/mm/yyyy;@"/>
    <numFmt numFmtId="191" formatCode="#,##0.000"/>
  </numFmts>
  <fonts count="100">
    <font>
      <sz val="10"/>
      <color rgb="FF000000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sz val="18"/>
      <color indexed="62"/>
      <name val="Arial"/>
      <family val="2"/>
    </font>
    <font>
      <u val="single"/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8"/>
      <name val="Malgun Gothic"/>
      <family val="2"/>
    </font>
    <font>
      <sz val="10"/>
      <name val="Cambria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9"/>
      <name val="Tahoma"/>
      <family val="2"/>
    </font>
    <font>
      <b/>
      <sz val="9"/>
      <name val="Arial"/>
      <family val="2"/>
    </font>
    <font>
      <b/>
      <sz val="9"/>
      <name val="Tahoma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9"/>
      <color indexed="9"/>
      <name val="Arial"/>
      <family val="2"/>
    </font>
    <font>
      <b/>
      <sz val="9"/>
      <name val="Malgun Gothic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62"/>
      <name val="Cambria"/>
      <family val="1"/>
    </font>
    <font>
      <sz val="28"/>
      <color indexed="10"/>
      <name val="Arial"/>
      <family val="2"/>
    </font>
    <font>
      <sz val="8"/>
      <color indexed="8"/>
      <name val="Malgun Gothic"/>
      <family val="2"/>
    </font>
    <font>
      <b/>
      <sz val="22"/>
      <color indexed="10"/>
      <name val="Arial"/>
      <family val="2"/>
    </font>
    <font>
      <b/>
      <sz val="14"/>
      <color indexed="9"/>
      <name val="Arial"/>
      <family val="2"/>
    </font>
    <font>
      <sz val="10"/>
      <color indexed="12"/>
      <name val="Arial"/>
      <family val="2"/>
    </font>
    <font>
      <sz val="18"/>
      <color indexed="9"/>
      <name val="Arial"/>
      <family val="2"/>
    </font>
    <font>
      <b/>
      <sz val="18"/>
      <color indexed="9"/>
      <name val="Arial Black"/>
      <family val="2"/>
    </font>
    <font>
      <b/>
      <sz val="18"/>
      <color indexed="9"/>
      <name val="Arial"/>
      <family val="2"/>
    </font>
    <font>
      <u val="single"/>
      <sz val="18"/>
      <color indexed="9"/>
      <name val="Arial"/>
      <family val="2"/>
    </font>
    <font>
      <b/>
      <sz val="11"/>
      <color indexed="8"/>
      <name val="Arial"/>
      <family val="2"/>
    </font>
    <font>
      <sz val="10"/>
      <color indexed="30"/>
      <name val="Arial"/>
      <family val="2"/>
    </font>
    <font>
      <b/>
      <sz val="16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9"/>
      <color indexed="9"/>
      <name val="Malgun Gothic"/>
      <family val="2"/>
    </font>
    <font>
      <sz val="8"/>
      <name val="Segoe UI"/>
      <family val="2"/>
    </font>
    <font>
      <b/>
      <sz val="7"/>
      <color indexed="18"/>
      <name val="Arial"/>
      <family val="0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4"/>
      <color theme="1"/>
      <name val="Calibri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8"/>
      <color rgb="FF333399"/>
      <name val="Cambria"/>
      <family val="1"/>
    </font>
    <font>
      <sz val="28"/>
      <color rgb="FFFF0000"/>
      <name val="Arial"/>
      <family val="2"/>
    </font>
    <font>
      <sz val="8"/>
      <color rgb="FF000000"/>
      <name val="Malgun Gothic"/>
      <family val="2"/>
    </font>
    <font>
      <b/>
      <sz val="22"/>
      <color rgb="FFFF000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rgb="FF0000FF"/>
      <name val="Arial"/>
      <family val="2"/>
    </font>
    <font>
      <sz val="18"/>
      <color theme="0"/>
      <name val="Arial"/>
      <family val="2"/>
    </font>
    <font>
      <b/>
      <sz val="18"/>
      <color theme="0"/>
      <name val="Arial Black"/>
      <family val="2"/>
    </font>
    <font>
      <b/>
      <sz val="18"/>
      <color theme="0"/>
      <name val="Arial"/>
      <family val="2"/>
    </font>
    <font>
      <u val="single"/>
      <sz val="18"/>
      <color theme="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b/>
      <sz val="16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sz val="14"/>
      <color rgb="FF0000FF"/>
      <name val="Arial"/>
      <family val="2"/>
    </font>
    <font>
      <b/>
      <sz val="9"/>
      <color theme="0"/>
      <name val="Malgun Gothic"/>
      <family val="2"/>
    </font>
  </fonts>
  <fills count="39">
    <fill>
      <patternFill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00CCFF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33CCCC"/>
      </bottom>
    </border>
    <border>
      <left>
        <color indexed="63"/>
      </left>
      <right>
        <color indexed="63"/>
      </right>
      <top>
        <color indexed="63"/>
      </top>
      <bottom style="thick">
        <color rgb="FF008080"/>
      </bottom>
    </border>
    <border>
      <left>
        <color indexed="63"/>
      </left>
      <right>
        <color indexed="63"/>
      </right>
      <top>
        <color indexed="63"/>
      </top>
      <bottom style="medium">
        <color rgb="FF0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37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164" fontId="1" fillId="7" borderId="0" applyNumberFormat="0" applyFont="0" applyBorder="0" applyAlignment="0">
      <protection/>
    </xf>
    <xf numFmtId="41" fontId="1" fillId="7" borderId="0" applyNumberFormat="0" applyFont="0" applyBorder="0" applyAlignment="0">
      <protection/>
    </xf>
    <xf numFmtId="41" fontId="1" fillId="7" borderId="0" applyNumberFormat="0" applyFont="0" applyBorder="0" applyAlignment="0">
      <protection/>
    </xf>
    <xf numFmtId="41" fontId="1" fillId="7" borderId="0" applyNumberFormat="0" applyFont="0" applyBorder="0" applyAlignment="0">
      <protection/>
    </xf>
    <xf numFmtId="0" fontId="17" fillId="5" borderId="1" applyNumberFormat="0" applyAlignment="0" applyProtection="0"/>
    <xf numFmtId="0" fontId="17" fillId="5" borderId="1" applyNumberFormat="0" applyAlignment="0" applyProtection="0"/>
    <xf numFmtId="0" fontId="18" fillId="14" borderId="2" applyNumberFormat="0" applyAlignment="0" applyProtection="0"/>
    <xf numFmtId="0" fontId="18" fillId="14" borderId="2" applyNumberFormat="0" applyAlignment="0" applyProtection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3" borderId="1" applyNumberFormat="0" applyAlignment="0" applyProtection="0"/>
    <xf numFmtId="0" fontId="22" fillId="3" borderId="1" applyNumberFormat="0" applyAlignment="0" applyProtection="0"/>
    <xf numFmtId="164" fontId="1" fillId="16" borderId="0" applyFont="0" applyBorder="0" applyAlignment="0">
      <protection locked="0"/>
    </xf>
    <xf numFmtId="41" fontId="1" fillId="16" borderId="0" applyFont="0" applyBorder="0" applyAlignment="0">
      <protection locked="0"/>
    </xf>
    <xf numFmtId="41" fontId="1" fillId="16" borderId="0" applyFont="0" applyBorder="0" applyAlignment="0">
      <protection locked="0"/>
    </xf>
    <xf numFmtId="41" fontId="1" fillId="16" borderId="0" applyFont="0" applyBorder="0" applyAlignment="0">
      <protection locked="0"/>
    </xf>
    <xf numFmtId="165" fontId="1" fillId="15" borderId="0" applyFont="0" applyBorder="0">
      <alignment horizontal="right"/>
      <protection locked="0"/>
    </xf>
    <xf numFmtId="165" fontId="1" fillId="15" borderId="0" applyFont="0" applyBorder="0">
      <alignment horizontal="right"/>
      <protection locked="0"/>
    </xf>
    <xf numFmtId="164" fontId="1" fillId="4" borderId="0" applyFont="0" applyBorder="0">
      <alignment horizontal="right"/>
      <protection locked="0"/>
    </xf>
    <xf numFmtId="41" fontId="1" fillId="4" borderId="0" applyFont="0" applyBorder="0">
      <alignment horizontal="right"/>
      <protection locked="0"/>
    </xf>
    <xf numFmtId="41" fontId="1" fillId="4" borderId="0" applyFont="0" applyBorder="0">
      <alignment horizontal="right"/>
      <protection locked="0"/>
    </xf>
    <xf numFmtId="41" fontId="1" fillId="4" borderId="0" applyFont="0" applyBorder="0">
      <alignment horizontal="right"/>
      <protection locked="0"/>
    </xf>
    <xf numFmtId="0" fontId="23" fillId="0" borderId="6" applyNumberFormat="0" applyFill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" fontId="0" fillId="0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0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5" fillId="5" borderId="8" applyNumberFormat="0" applyAlignment="0" applyProtection="0"/>
    <xf numFmtId="0" fontId="25" fillId="5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3" fillId="0" borderId="0" applyNumberFormat="0" applyFill="0" applyAlignment="0" applyProtection="0"/>
    <xf numFmtId="0" fontId="74" fillId="17" borderId="9" applyNumberFormat="0" applyProtection="0">
      <alignment/>
    </xf>
    <xf numFmtId="0" fontId="75" fillId="0" borderId="0" applyNumberFormat="0" applyFill="0" applyBorder="0" applyProtection="0">
      <alignment/>
    </xf>
    <xf numFmtId="0" fontId="75" fillId="0" borderId="9" applyNumberFormat="0" applyFill="0" applyProtection="0">
      <alignment/>
    </xf>
    <xf numFmtId="0" fontId="76" fillId="0" borderId="9" applyNumberFormat="0" applyFill="0" applyProtection="0">
      <alignment/>
    </xf>
    <xf numFmtId="0" fontId="77" fillId="0" borderId="0" applyNumberFormat="0" applyFill="0" applyBorder="0" applyAlignment="0" applyProtection="0"/>
    <xf numFmtId="0" fontId="76" fillId="0" borderId="0" applyNumberFormat="0" applyFill="0" applyBorder="0" applyProtection="0">
      <alignment/>
    </xf>
    <xf numFmtId="0" fontId="26" fillId="0" borderId="0" applyNumberFormat="0" applyFill="0" applyBorder="0" applyAlignment="0" applyProtection="0"/>
  </cellStyleXfs>
  <cellXfs count="455">
    <xf numFmtId="1" fontId="0" fillId="0" borderId="0" xfId="0" applyAlignment="1">
      <alignment/>
    </xf>
    <xf numFmtId="0" fontId="2" fillId="5" borderId="0" xfId="111" applyFont="1">
      <alignment/>
      <protection/>
    </xf>
    <xf numFmtId="0" fontId="1" fillId="5" borderId="0" xfId="111">
      <alignment/>
      <protection/>
    </xf>
    <xf numFmtId="0" fontId="3" fillId="5" borderId="0" xfId="111" applyFont="1">
      <alignment/>
      <protection/>
    </xf>
    <xf numFmtId="2" fontId="5" fillId="5" borderId="0" xfId="111" applyNumberFormat="1" applyFont="1" applyBorder="1" applyAlignment="1" applyProtection="1">
      <alignment horizontal="left"/>
      <protection/>
    </xf>
    <xf numFmtId="0" fontId="6" fillId="5" borderId="0" xfId="111" applyFont="1" applyAlignment="1" applyProtection="1">
      <alignment/>
      <protection locked="0"/>
    </xf>
    <xf numFmtId="0" fontId="6" fillId="5" borderId="0" xfId="111" applyFont="1" applyProtection="1">
      <alignment/>
      <protection locked="0"/>
    </xf>
    <xf numFmtId="0" fontId="5" fillId="5" borderId="0" xfId="111" applyFont="1">
      <alignment/>
      <protection/>
    </xf>
    <xf numFmtId="0" fontId="1" fillId="5" borderId="0" xfId="111" applyAlignment="1">
      <alignment/>
      <protection/>
    </xf>
    <xf numFmtId="0" fontId="9" fillId="5" borderId="0" xfId="109" applyFont="1">
      <alignment/>
      <protection/>
    </xf>
    <xf numFmtId="0" fontId="9" fillId="5" borderId="0" xfId="109" applyFont="1" applyFill="1" applyBorder="1">
      <alignment/>
      <protection/>
    </xf>
    <xf numFmtId="0" fontId="9" fillId="5" borderId="0" xfId="109" applyFont="1" applyFill="1">
      <alignment/>
      <protection/>
    </xf>
    <xf numFmtId="0" fontId="10" fillId="5" borderId="0" xfId="109" applyFont="1" applyFill="1" applyBorder="1" applyAlignment="1">
      <alignment vertical="center"/>
      <protection/>
    </xf>
    <xf numFmtId="0" fontId="10" fillId="5" borderId="0" xfId="109" applyFont="1" applyFill="1" applyBorder="1" applyAlignment="1">
      <alignment/>
      <protection/>
    </xf>
    <xf numFmtId="0" fontId="9" fillId="5" borderId="0" xfId="109" applyFont="1" applyFill="1" applyBorder="1" applyAlignment="1">
      <alignment vertical="center"/>
      <protection/>
    </xf>
    <xf numFmtId="0" fontId="9" fillId="5" borderId="0" xfId="109" applyFont="1" applyAlignment="1">
      <alignment vertical="center"/>
      <protection/>
    </xf>
    <xf numFmtId="0" fontId="9" fillId="5" borderId="0" xfId="109" applyFont="1" applyFill="1" applyAlignment="1">
      <alignment vertical="center"/>
      <protection/>
    </xf>
    <xf numFmtId="0" fontId="2" fillId="5" borderId="0" xfId="113" applyFont="1">
      <alignment/>
      <protection/>
    </xf>
    <xf numFmtId="0" fontId="27" fillId="5" borderId="0" xfId="112" applyFont="1" applyFill="1" applyBorder="1" applyAlignment="1">
      <alignment/>
      <protection/>
    </xf>
    <xf numFmtId="0" fontId="1" fillId="5" borderId="0" xfId="113">
      <alignment/>
      <protection/>
    </xf>
    <xf numFmtId="0" fontId="2" fillId="0" borderId="0" xfId="113" applyFont="1" applyFill="1" applyAlignment="1">
      <alignment/>
      <protection/>
    </xf>
    <xf numFmtId="167" fontId="3" fillId="5" borderId="0" xfId="113" applyNumberFormat="1" applyFont="1" applyBorder="1" applyAlignment="1">
      <alignment horizontal="left"/>
      <protection/>
    </xf>
    <xf numFmtId="49" fontId="1" fillId="5" borderId="0" xfId="113" applyNumberFormat="1" applyFont="1">
      <alignment/>
      <protection/>
    </xf>
    <xf numFmtId="2" fontId="1" fillId="5" borderId="0" xfId="113" applyNumberFormat="1" applyFont="1" applyBorder="1">
      <alignment/>
      <protection/>
    </xf>
    <xf numFmtId="164" fontId="1" fillId="5" borderId="0" xfId="113" applyNumberFormat="1" applyFont="1" applyBorder="1" applyAlignment="1">
      <alignment horizontal="center"/>
      <protection/>
    </xf>
    <xf numFmtId="164" fontId="1" fillId="5" borderId="0" xfId="113" applyNumberFormat="1" applyFont="1" applyBorder="1">
      <alignment/>
      <protection/>
    </xf>
    <xf numFmtId="0" fontId="1" fillId="5" borderId="0" xfId="113" applyFont="1">
      <alignment/>
      <protection/>
    </xf>
    <xf numFmtId="0" fontId="31" fillId="5" borderId="0" xfId="113" applyFont="1">
      <alignment/>
      <protection/>
    </xf>
    <xf numFmtId="0" fontId="4" fillId="5" borderId="0" xfId="113" applyFont="1">
      <alignment/>
      <protection/>
    </xf>
    <xf numFmtId="39" fontId="1" fillId="5" borderId="0" xfId="113" applyNumberFormat="1" applyFont="1">
      <alignment/>
      <protection/>
    </xf>
    <xf numFmtId="0" fontId="1" fillId="5" borderId="0" xfId="116">
      <alignment/>
      <protection/>
    </xf>
    <xf numFmtId="0" fontId="2" fillId="5" borderId="0" xfId="116" applyFont="1" applyAlignment="1">
      <alignment/>
      <protection/>
    </xf>
    <xf numFmtId="49" fontId="1" fillId="5" borderId="0" xfId="116" applyNumberFormat="1" applyFont="1">
      <alignment/>
      <protection/>
    </xf>
    <xf numFmtId="164" fontId="1" fillId="5" borderId="0" xfId="116" applyNumberFormat="1" applyFont="1" applyBorder="1">
      <alignment/>
      <protection/>
    </xf>
    <xf numFmtId="167" fontId="4" fillId="5" borderId="0" xfId="116" applyNumberFormat="1" applyFont="1" applyBorder="1" applyAlignment="1">
      <alignment horizontal="left"/>
      <protection/>
    </xf>
    <xf numFmtId="171" fontId="1" fillId="4" borderId="10" xfId="116" applyNumberFormat="1" applyFont="1" applyFill="1" applyBorder="1">
      <alignment/>
      <protection/>
    </xf>
    <xf numFmtId="1" fontId="2" fillId="0" borderId="0" xfId="0" applyFont="1" applyAlignment="1">
      <alignment/>
    </xf>
    <xf numFmtId="1" fontId="4" fillId="0" borderId="0" xfId="0" applyFont="1" applyAlignment="1">
      <alignment/>
    </xf>
    <xf numFmtId="168" fontId="8" fillId="18" borderId="0" xfId="0" applyNumberFormat="1" applyFont="1" applyFill="1" applyBorder="1" applyAlignment="1">
      <alignment horizontal="left" vertical="center" wrapText="1"/>
    </xf>
    <xf numFmtId="167" fontId="1" fillId="7" borderId="10" xfId="118" applyNumberFormat="1" applyFont="1" applyFill="1" applyBorder="1" applyAlignment="1">
      <alignment horizontal="right"/>
      <protection/>
    </xf>
    <xf numFmtId="0" fontId="28" fillId="7" borderId="11" xfId="116" applyFont="1" applyFill="1" applyBorder="1" applyAlignment="1">
      <alignment horizontal="right"/>
      <protection/>
    </xf>
    <xf numFmtId="0" fontId="1" fillId="19" borderId="0" xfId="113" applyFont="1" applyFill="1">
      <alignment/>
      <protection/>
    </xf>
    <xf numFmtId="1" fontId="1" fillId="19" borderId="0" xfId="0" applyFont="1" applyFill="1" applyAlignment="1">
      <alignment/>
    </xf>
    <xf numFmtId="0" fontId="78" fillId="5" borderId="0" xfId="111" applyFont="1">
      <alignment/>
      <protection/>
    </xf>
    <xf numFmtId="0" fontId="32" fillId="20" borderId="0" xfId="0" applyNumberFormat="1" applyFont="1" applyFill="1" applyAlignment="1">
      <alignment/>
    </xf>
    <xf numFmtId="0" fontId="79" fillId="20" borderId="0" xfId="0" applyNumberFormat="1" applyFont="1" applyFill="1" applyAlignment="1">
      <alignment/>
    </xf>
    <xf numFmtId="0" fontId="9" fillId="5" borderId="0" xfId="109" applyFont="1" applyBorder="1" applyAlignment="1">
      <alignment vertical="center"/>
      <protection/>
    </xf>
    <xf numFmtId="0" fontId="1" fillId="5" borderId="0" xfId="111" applyFont="1">
      <alignment/>
      <protection/>
    </xf>
    <xf numFmtId="0" fontId="34" fillId="21" borderId="0" xfId="113" applyFont="1" applyFill="1">
      <alignment/>
      <protection/>
    </xf>
    <xf numFmtId="0" fontId="35" fillId="21" borderId="0" xfId="113" applyFont="1" applyFill="1">
      <alignment/>
      <protection/>
    </xf>
    <xf numFmtId="14" fontId="34" fillId="21" borderId="0" xfId="113" applyNumberFormat="1" applyFont="1" applyFill="1">
      <alignment/>
      <protection/>
    </xf>
    <xf numFmtId="14" fontId="34" fillId="21" borderId="0" xfId="113" applyNumberFormat="1" applyFont="1" applyFill="1" applyAlignment="1">
      <alignment horizontal="left"/>
      <protection/>
    </xf>
    <xf numFmtId="0" fontId="0" fillId="5" borderId="0" xfId="116" applyFont="1">
      <alignment/>
      <protection/>
    </xf>
    <xf numFmtId="0" fontId="1" fillId="4" borderId="10" xfId="73" applyNumberFormat="1" applyFont="1" applyFill="1" applyBorder="1" applyAlignment="1">
      <alignment/>
    </xf>
    <xf numFmtId="168" fontId="36" fillId="18" borderId="0" xfId="0" applyNumberFormat="1" applyFont="1" applyFill="1" applyBorder="1" applyAlignment="1">
      <alignment horizontal="left" vertical="center" wrapText="1"/>
    </xf>
    <xf numFmtId="0" fontId="1" fillId="19" borderId="0" xfId="115" applyFont="1" applyFill="1" applyBorder="1" applyAlignment="1">
      <alignment vertical="center"/>
      <protection/>
    </xf>
    <xf numFmtId="171" fontId="1" fillId="22" borderId="10" xfId="116" applyNumberFormat="1" applyFont="1" applyFill="1" applyBorder="1" applyAlignment="1">
      <alignment/>
      <protection/>
    </xf>
    <xf numFmtId="1" fontId="0" fillId="0" borderId="0" xfId="0" applyAlignment="1">
      <alignment horizontal="center"/>
    </xf>
    <xf numFmtId="0" fontId="0" fillId="5" borderId="0" xfId="113" applyFont="1">
      <alignment/>
      <protection/>
    </xf>
    <xf numFmtId="1" fontId="0" fillId="5" borderId="0" xfId="0" applyFill="1" applyAlignment="1" applyProtection="1">
      <alignment/>
      <protection locked="0"/>
    </xf>
    <xf numFmtId="1" fontId="0" fillId="5" borderId="0" xfId="0" applyFill="1" applyBorder="1" applyAlignment="1" applyProtection="1">
      <alignment/>
      <protection locked="0"/>
    </xf>
    <xf numFmtId="1" fontId="4" fillId="5" borderId="0" xfId="0" applyFont="1" applyFill="1" applyBorder="1" applyAlignment="1" applyProtection="1">
      <alignment horizontal="left"/>
      <protection locked="0"/>
    </xf>
    <xf numFmtId="10" fontId="0" fillId="5" borderId="0" xfId="123" applyNumberFormat="1" applyFont="1" applyFill="1" applyAlignment="1" applyProtection="1">
      <alignment/>
      <protection locked="0"/>
    </xf>
    <xf numFmtId="1" fontId="8" fillId="5" borderId="0" xfId="0" applyFont="1" applyFill="1" applyAlignment="1" applyProtection="1">
      <alignment/>
      <protection locked="0"/>
    </xf>
    <xf numFmtId="1" fontId="8" fillId="5" borderId="0" xfId="0" applyFont="1" applyFill="1" applyBorder="1" applyAlignment="1" applyProtection="1">
      <alignment/>
      <protection locked="0"/>
    </xf>
    <xf numFmtId="1" fontId="38" fillId="19" borderId="0" xfId="0" applyFont="1" applyFill="1" applyBorder="1" applyAlignment="1" applyProtection="1">
      <alignment horizontal="right"/>
      <protection locked="0"/>
    </xf>
    <xf numFmtId="1" fontId="3" fillId="5" borderId="0" xfId="0" applyFont="1" applyFill="1" applyBorder="1" applyAlignment="1" applyProtection="1">
      <alignment horizontal="center"/>
      <protection locked="0"/>
    </xf>
    <xf numFmtId="1" fontId="3" fillId="19" borderId="0" xfId="0" applyFont="1" applyFill="1" applyBorder="1" applyAlignment="1" applyProtection="1">
      <alignment horizontal="center"/>
      <protection locked="0"/>
    </xf>
    <xf numFmtId="1" fontId="38" fillId="19" borderId="0" xfId="0" applyFont="1" applyFill="1" applyBorder="1" applyAlignment="1" applyProtection="1">
      <alignment horizontal="center"/>
      <protection locked="0"/>
    </xf>
    <xf numFmtId="1" fontId="3" fillId="3" borderId="12" xfId="0" applyFont="1" applyFill="1" applyBorder="1" applyAlignment="1">
      <alignment vertical="center"/>
    </xf>
    <xf numFmtId="1" fontId="0" fillId="5" borderId="0" xfId="0" applyFill="1" applyAlignment="1">
      <alignment/>
    </xf>
    <xf numFmtId="1" fontId="3" fillId="3" borderId="12" xfId="0" applyFont="1" applyFill="1" applyBorder="1" applyAlignment="1">
      <alignment horizontal="left" vertical="center"/>
    </xf>
    <xf numFmtId="1" fontId="31" fillId="3" borderId="12" xfId="0" applyFont="1" applyFill="1" applyBorder="1" applyAlignment="1">
      <alignment vertical="center" wrapText="1"/>
    </xf>
    <xf numFmtId="1" fontId="0" fillId="5" borderId="0" xfId="0" applyFill="1" applyBorder="1" applyAlignment="1">
      <alignment vertical="center" wrapText="1"/>
    </xf>
    <xf numFmtId="1" fontId="0" fillId="5" borderId="0" xfId="0" applyFill="1" applyAlignment="1">
      <alignment wrapText="1"/>
    </xf>
    <xf numFmtId="1" fontId="0" fillId="5" borderId="0" xfId="0" applyFill="1" applyBorder="1" applyAlignment="1">
      <alignment wrapText="1"/>
    </xf>
    <xf numFmtId="1" fontId="0" fillId="5" borderId="0" xfId="0" applyFill="1" applyAlignment="1">
      <alignment/>
    </xf>
    <xf numFmtId="1" fontId="0" fillId="5" borderId="0" xfId="0" applyFill="1" applyAlignment="1">
      <alignment horizontal="center"/>
    </xf>
    <xf numFmtId="10" fontId="1" fillId="5" borderId="0" xfId="124" applyNumberFormat="1" applyFill="1" applyAlignment="1">
      <alignment/>
    </xf>
    <xf numFmtId="1" fontId="0" fillId="3" borderId="12" xfId="0" applyFill="1" applyBorder="1" applyAlignment="1">
      <alignment/>
    </xf>
    <xf numFmtId="1" fontId="0" fillId="3" borderId="12" xfId="0" applyFill="1" applyBorder="1" applyAlignment="1">
      <alignment wrapText="1"/>
    </xf>
    <xf numFmtId="1" fontId="31" fillId="3" borderId="0" xfId="0" applyFont="1" applyFill="1" applyBorder="1" applyAlignment="1">
      <alignment vertical="center" wrapText="1"/>
    </xf>
    <xf numFmtId="1" fontId="0" fillId="0" borderId="0" xfId="0" applyBorder="1" applyAlignment="1">
      <alignment/>
    </xf>
    <xf numFmtId="10" fontId="0" fillId="0" borderId="0" xfId="123" applyNumberFormat="1" applyFont="1" applyAlignment="1">
      <alignment/>
    </xf>
    <xf numFmtId="1" fontId="80" fillId="0" borderId="0" xfId="0" applyFont="1" applyAlignment="1">
      <alignment/>
    </xf>
    <xf numFmtId="168" fontId="28" fillId="19" borderId="0" xfId="113" applyNumberFormat="1" applyFont="1" applyFill="1" applyBorder="1" applyAlignment="1" quotePrefix="1">
      <alignment horizontal="center" vertical="center" wrapText="1"/>
      <protection/>
    </xf>
    <xf numFmtId="1" fontId="0" fillId="19" borderId="0" xfId="0" applyFill="1" applyBorder="1" applyAlignment="1">
      <alignment/>
    </xf>
    <xf numFmtId="10" fontId="0" fillId="23" borderId="10" xfId="0" applyNumberFormat="1" applyFill="1" applyBorder="1" applyAlignment="1" applyProtection="1">
      <alignment/>
      <protection locked="0"/>
    </xf>
    <xf numFmtId="43" fontId="1" fillId="22" borderId="10" xfId="78" applyNumberFormat="1" applyFont="1" applyFill="1" applyBorder="1" applyAlignment="1">
      <alignment/>
    </xf>
    <xf numFmtId="43" fontId="1" fillId="23" borderId="10" xfId="78" applyNumberFormat="1" applyFont="1" applyFill="1" applyBorder="1" applyAlignment="1">
      <alignment/>
    </xf>
    <xf numFmtId="1" fontId="0" fillId="22" borderId="10" xfId="0" applyFill="1" applyBorder="1" applyAlignment="1">
      <alignment/>
    </xf>
    <xf numFmtId="1" fontId="1" fillId="22" borderId="10" xfId="0" applyFont="1" applyFill="1" applyBorder="1" applyAlignment="1">
      <alignment/>
    </xf>
    <xf numFmtId="1" fontId="1" fillId="22" borderId="10" xfId="0" applyFont="1" applyFill="1" applyBorder="1" applyAlignment="1">
      <alignment horizontal="center"/>
    </xf>
    <xf numFmtId="1" fontId="3" fillId="7" borderId="13" xfId="0" applyFont="1" applyFill="1" applyBorder="1" applyAlignment="1" applyProtection="1">
      <alignment horizontal="center" vertical="top" wrapText="1"/>
      <protection locked="0"/>
    </xf>
    <xf numFmtId="1" fontId="4" fillId="7" borderId="11" xfId="0" applyFont="1" applyFill="1" applyBorder="1" applyAlignment="1" applyProtection="1">
      <alignment horizontal="left" vertical="top" wrapText="1"/>
      <protection locked="0"/>
    </xf>
    <xf numFmtId="1" fontId="38" fillId="19" borderId="0" xfId="0" applyFont="1" applyFill="1" applyBorder="1" applyAlignment="1" applyProtection="1">
      <alignment horizontal="right" vertical="top" wrapText="1"/>
      <protection locked="0"/>
    </xf>
    <xf numFmtId="1" fontId="3" fillId="5" borderId="0" xfId="0" applyFont="1" applyFill="1" applyBorder="1" applyAlignment="1" applyProtection="1">
      <alignment horizontal="center" vertical="top" wrapText="1"/>
      <protection locked="0"/>
    </xf>
    <xf numFmtId="1" fontId="0" fillId="0" borderId="0" xfId="0" applyAlignment="1">
      <alignment vertical="top" wrapText="1"/>
    </xf>
    <xf numFmtId="43" fontId="0" fillId="22" borderId="10" xfId="0" applyNumberFormat="1" applyFill="1" applyBorder="1" applyAlignment="1">
      <alignment/>
    </xf>
    <xf numFmtId="10" fontId="1" fillId="22" borderId="10" xfId="123" applyNumberFormat="1" applyFont="1" applyFill="1" applyBorder="1" applyAlignment="1">
      <alignment/>
    </xf>
    <xf numFmtId="4" fontId="40" fillId="23" borderId="10" xfId="73" applyFont="1" applyFill="1" applyBorder="1" applyAlignment="1" applyProtection="1">
      <alignment horizontal="right"/>
      <protection locked="0"/>
    </xf>
    <xf numFmtId="164" fontId="81" fillId="24" borderId="14" xfId="91" applyFont="1" applyFill="1" applyBorder="1" applyAlignment="1">
      <alignment horizontal="left" indent="1"/>
      <protection locked="0"/>
    </xf>
    <xf numFmtId="164" fontId="3" fillId="24" borderId="0" xfId="91" applyFont="1" applyFill="1" applyBorder="1" applyAlignment="1">
      <alignment/>
      <protection locked="0"/>
    </xf>
    <xf numFmtId="164" fontId="3" fillId="24" borderId="15" xfId="91" applyFont="1" applyFill="1" applyBorder="1" applyAlignment="1">
      <alignment/>
      <protection locked="0"/>
    </xf>
    <xf numFmtId="164" fontId="3" fillId="4" borderId="14" xfId="91" applyFont="1" applyFill="1" applyBorder="1" applyAlignment="1">
      <alignment horizontal="left" indent="1"/>
      <protection locked="0"/>
    </xf>
    <xf numFmtId="164" fontId="3" fillId="4" borderId="0" xfId="91" applyFont="1" applyFill="1" applyBorder="1" applyAlignment="1">
      <alignment/>
      <protection locked="0"/>
    </xf>
    <xf numFmtId="164" fontId="3" fillId="4" borderId="15" xfId="91" applyFont="1" applyFill="1" applyBorder="1" applyAlignment="1">
      <alignment/>
      <protection locked="0"/>
    </xf>
    <xf numFmtId="164" fontId="3" fillId="7" borderId="16" xfId="65" applyFont="1" applyBorder="1" applyAlignment="1">
      <alignment horizontal="left" indent="1"/>
      <protection/>
    </xf>
    <xf numFmtId="164" fontId="3" fillId="7" borderId="17" xfId="65" applyFont="1" applyBorder="1" applyAlignment="1">
      <alignment/>
      <protection/>
    </xf>
    <xf numFmtId="164" fontId="3" fillId="7" borderId="18" xfId="65" applyFont="1" applyBorder="1" applyAlignment="1">
      <alignment/>
      <protection/>
    </xf>
    <xf numFmtId="0" fontId="82" fillId="24" borderId="11" xfId="111" applyFont="1" applyFill="1" applyBorder="1" applyAlignment="1">
      <alignment horizontal="left" indent="1"/>
      <protection/>
    </xf>
    <xf numFmtId="0" fontId="82" fillId="24" borderId="19" xfId="111" applyFont="1" applyFill="1" applyBorder="1">
      <alignment/>
      <protection/>
    </xf>
    <xf numFmtId="0" fontId="7" fillId="5" borderId="0" xfId="111" applyFont="1" applyBorder="1" applyAlignment="1">
      <alignment horizontal="left" indent="1"/>
      <protection/>
    </xf>
    <xf numFmtId="0" fontId="7" fillId="5" borderId="0" xfId="111" applyFont="1" applyBorder="1">
      <alignment/>
      <protection/>
    </xf>
    <xf numFmtId="0" fontId="1" fillId="5" borderId="0" xfId="111" applyBorder="1" applyAlignment="1">
      <alignment horizontal="left" indent="1"/>
      <protection/>
    </xf>
    <xf numFmtId="0" fontId="1" fillId="5" borderId="0" xfId="111" applyBorder="1">
      <alignment/>
      <protection/>
    </xf>
    <xf numFmtId="0" fontId="83" fillId="24" borderId="20" xfId="114" applyFont="1" applyFill="1" applyBorder="1" applyAlignment="1">
      <alignment horizontal="left" indent="1"/>
      <protection/>
    </xf>
    <xf numFmtId="0" fontId="1" fillId="24" borderId="21" xfId="114" applyFont="1" applyFill="1" applyBorder="1" applyAlignment="1">
      <alignment/>
      <protection/>
    </xf>
    <xf numFmtId="0" fontId="1" fillId="24" borderId="21" xfId="114" applyFont="1" applyFill="1" applyBorder="1">
      <alignment/>
      <protection/>
    </xf>
    <xf numFmtId="0" fontId="1" fillId="24" borderId="22" xfId="114" applyFont="1" applyFill="1" applyBorder="1">
      <alignment/>
      <protection/>
    </xf>
    <xf numFmtId="0" fontId="84" fillId="24" borderId="14" xfId="114" applyFont="1" applyFill="1" applyBorder="1" applyAlignment="1">
      <alignment horizontal="left" indent="1"/>
      <protection/>
    </xf>
    <xf numFmtId="0" fontId="8" fillId="24" borderId="15" xfId="114" applyFont="1" applyFill="1" applyBorder="1" applyAlignment="1" applyProtection="1">
      <alignment/>
      <protection locked="0"/>
    </xf>
    <xf numFmtId="0" fontId="81" fillId="24" borderId="14" xfId="114" applyFont="1" applyFill="1" applyBorder="1" applyAlignment="1">
      <alignment horizontal="left" indent="1"/>
      <protection/>
    </xf>
    <xf numFmtId="0" fontId="8" fillId="24" borderId="0" xfId="114" applyFont="1" applyFill="1" applyBorder="1">
      <alignment/>
      <protection/>
    </xf>
    <xf numFmtId="0" fontId="8" fillId="24" borderId="0" xfId="114" applyFont="1" applyFill="1" applyBorder="1" applyAlignment="1">
      <alignment horizontal="right" indent="1"/>
      <protection/>
    </xf>
    <xf numFmtId="0" fontId="85" fillId="4" borderId="23" xfId="114" applyFont="1" applyFill="1" applyBorder="1" applyAlignment="1" applyProtection="1">
      <alignment horizontal="left"/>
      <protection locked="0"/>
    </xf>
    <xf numFmtId="0" fontId="1" fillId="25" borderId="0" xfId="114" applyFont="1" applyFill="1" applyBorder="1">
      <alignment/>
      <protection/>
    </xf>
    <xf numFmtId="0" fontId="1" fillId="24" borderId="15" xfId="114" applyFont="1" applyFill="1" applyBorder="1" applyProtection="1">
      <alignment/>
      <protection locked="0"/>
    </xf>
    <xf numFmtId="0" fontId="1" fillId="24" borderId="0" xfId="114" applyFont="1" applyFill="1" applyBorder="1">
      <alignment/>
      <protection/>
    </xf>
    <xf numFmtId="0" fontId="1" fillId="24" borderId="15" xfId="114" applyFont="1" applyFill="1" applyBorder="1">
      <alignment/>
      <protection/>
    </xf>
    <xf numFmtId="0" fontId="1" fillId="24" borderId="15" xfId="114" applyFont="1" applyFill="1" applyBorder="1" applyAlignment="1" applyProtection="1">
      <alignment/>
      <protection locked="0"/>
    </xf>
    <xf numFmtId="0" fontId="83" fillId="24" borderId="14" xfId="114" applyFont="1" applyFill="1" applyBorder="1" applyAlignment="1">
      <alignment horizontal="left" indent="1"/>
      <protection/>
    </xf>
    <xf numFmtId="0" fontId="83" fillId="24" borderId="16" xfId="114" applyFont="1" applyFill="1" applyBorder="1" applyAlignment="1">
      <alignment horizontal="left" indent="1"/>
      <protection/>
    </xf>
    <xf numFmtId="0" fontId="1" fillId="24" borderId="17" xfId="114" applyFont="1" applyFill="1" applyBorder="1" applyAlignment="1">
      <alignment/>
      <protection/>
    </xf>
    <xf numFmtId="0" fontId="1" fillId="24" borderId="17" xfId="114" applyFont="1" applyFill="1" applyBorder="1">
      <alignment/>
      <protection/>
    </xf>
    <xf numFmtId="0" fontId="1" fillId="25" borderId="17" xfId="114" applyFont="1" applyFill="1" applyBorder="1">
      <alignment/>
      <protection/>
    </xf>
    <xf numFmtId="0" fontId="1" fillId="24" borderId="18" xfId="114" applyFont="1" applyFill="1" applyBorder="1">
      <alignment/>
      <protection/>
    </xf>
    <xf numFmtId="0" fontId="1" fillId="25" borderId="21" xfId="114" applyFont="1" applyFill="1" applyBorder="1">
      <alignment/>
      <protection/>
    </xf>
    <xf numFmtId="0" fontId="86" fillId="24" borderId="24" xfId="109" applyFont="1" applyFill="1" applyBorder="1">
      <alignment/>
      <protection/>
    </xf>
    <xf numFmtId="0" fontId="86" fillId="24" borderId="25" xfId="109" applyFont="1" applyFill="1" applyBorder="1">
      <alignment/>
      <protection/>
    </xf>
    <xf numFmtId="0" fontId="86" fillId="24" borderId="26" xfId="109" applyFont="1" applyFill="1" applyBorder="1">
      <alignment/>
      <protection/>
    </xf>
    <xf numFmtId="0" fontId="86" fillId="24" borderId="27" xfId="109" applyFont="1" applyFill="1" applyBorder="1">
      <alignment/>
      <protection/>
    </xf>
    <xf numFmtId="0" fontId="86" fillId="24" borderId="0" xfId="109" applyFont="1" applyFill="1" applyBorder="1" applyAlignment="1">
      <alignment horizontal="center" vertical="center"/>
      <protection/>
    </xf>
    <xf numFmtId="0" fontId="87" fillId="24" borderId="0" xfId="109" applyFont="1" applyFill="1" applyBorder="1" applyAlignment="1">
      <alignment horizontal="center" vertical="center"/>
      <protection/>
    </xf>
    <xf numFmtId="0" fontId="86" fillId="24" borderId="28" xfId="109" applyFont="1" applyFill="1" applyBorder="1" applyAlignment="1">
      <alignment vertical="center"/>
      <protection/>
    </xf>
    <xf numFmtId="0" fontId="86" fillId="24" borderId="0" xfId="109" applyFont="1" applyFill="1" applyBorder="1">
      <alignment/>
      <protection/>
    </xf>
    <xf numFmtId="0" fontId="88" fillId="24" borderId="0" xfId="109" applyFont="1" applyFill="1" applyBorder="1">
      <alignment/>
      <protection/>
    </xf>
    <xf numFmtId="0" fontId="89" fillId="24" borderId="0" xfId="88" applyFont="1" applyFill="1" applyBorder="1" applyAlignment="1" applyProtection="1">
      <alignment/>
      <protection/>
    </xf>
    <xf numFmtId="0" fontId="12" fillId="26" borderId="24" xfId="109" applyFont="1" applyFill="1" applyBorder="1" applyAlignment="1">
      <alignment vertical="center"/>
      <protection/>
    </xf>
    <xf numFmtId="0" fontId="3" fillId="26" borderId="25" xfId="109" applyFont="1" applyFill="1" applyBorder="1" applyAlignment="1">
      <alignment vertical="center"/>
      <protection/>
    </xf>
    <xf numFmtId="0" fontId="3" fillId="26" borderId="26" xfId="109" applyFont="1" applyFill="1" applyBorder="1" applyAlignment="1">
      <alignment vertical="center"/>
      <protection/>
    </xf>
    <xf numFmtId="0" fontId="12" fillId="26" borderId="14" xfId="109" applyFont="1" applyFill="1" applyBorder="1" applyAlignment="1">
      <alignment vertical="center"/>
      <protection/>
    </xf>
    <xf numFmtId="0" fontId="3" fillId="26" borderId="0" xfId="109" applyFont="1" applyFill="1" applyBorder="1" applyAlignment="1">
      <alignment vertical="center"/>
      <protection/>
    </xf>
    <xf numFmtId="0" fontId="12" fillId="26" borderId="15" xfId="109" applyFont="1" applyFill="1" applyBorder="1" applyAlignment="1">
      <alignment vertical="center"/>
      <protection/>
    </xf>
    <xf numFmtId="0" fontId="9" fillId="26" borderId="0" xfId="109" applyFont="1" applyFill="1" applyBorder="1" applyAlignment="1">
      <alignment vertical="center"/>
      <protection/>
    </xf>
    <xf numFmtId="0" fontId="12" fillId="26" borderId="0" xfId="109" applyFont="1" applyFill="1" applyBorder="1" applyAlignment="1">
      <alignment vertical="center"/>
      <protection/>
    </xf>
    <xf numFmtId="0" fontId="13" fillId="26" borderId="0" xfId="109" applyFont="1" applyFill="1" applyBorder="1" applyAlignment="1">
      <alignment horizontal="left" vertical="center"/>
      <protection/>
    </xf>
    <xf numFmtId="0" fontId="9" fillId="26" borderId="16" xfId="109" applyFont="1" applyFill="1" applyBorder="1">
      <alignment/>
      <protection/>
    </xf>
    <xf numFmtId="0" fontId="3" fillId="26" borderId="17" xfId="109" applyFont="1" applyFill="1" applyBorder="1" applyAlignment="1">
      <alignment vertical="center"/>
      <protection/>
    </xf>
    <xf numFmtId="0" fontId="9" fillId="26" borderId="17" xfId="109" applyFont="1" applyFill="1" applyBorder="1">
      <alignment/>
      <protection/>
    </xf>
    <xf numFmtId="0" fontId="9" fillId="26" borderId="18" xfId="109" applyFont="1" applyFill="1" applyBorder="1">
      <alignment/>
      <protection/>
    </xf>
    <xf numFmtId="168" fontId="8" fillId="24" borderId="10" xfId="114" applyNumberFormat="1" applyFont="1" applyFill="1" applyBorder="1" applyAlignment="1" quotePrefix="1">
      <alignment horizontal="left" vertical="center" wrapText="1" indent="1"/>
      <protection/>
    </xf>
    <xf numFmtId="0" fontId="85" fillId="4" borderId="19" xfId="114" applyNumberFormat="1" applyFont="1" applyFill="1" applyBorder="1" applyAlignment="1">
      <alignment horizontal="center"/>
      <protection/>
    </xf>
    <xf numFmtId="0" fontId="1" fillId="5" borderId="0" xfId="114">
      <alignment/>
      <protection/>
    </xf>
    <xf numFmtId="2" fontId="85" fillId="4" borderId="19" xfId="114" applyNumberFormat="1" applyFont="1" applyFill="1" applyBorder="1" applyAlignment="1">
      <alignment horizontal="center"/>
      <protection/>
    </xf>
    <xf numFmtId="167" fontId="85" fillId="4" borderId="19" xfId="114" applyNumberFormat="1" applyFont="1" applyFill="1" applyBorder="1" applyAlignment="1">
      <alignment horizontal="center"/>
      <protection/>
    </xf>
    <xf numFmtId="0" fontId="4" fillId="5" borderId="0" xfId="114" applyFont="1">
      <alignment/>
      <protection/>
    </xf>
    <xf numFmtId="168" fontId="28" fillId="24" borderId="10" xfId="114" applyNumberFormat="1" applyFont="1" applyFill="1" applyBorder="1" applyAlignment="1" quotePrefix="1">
      <alignment horizontal="center" vertical="center" wrapText="1"/>
      <protection/>
    </xf>
    <xf numFmtId="49" fontId="28" fillId="24" borderId="10" xfId="114" applyNumberFormat="1" applyFont="1" applyFill="1" applyBorder="1" applyAlignment="1">
      <alignment horizontal="center" vertical="center" wrapText="1"/>
      <protection/>
    </xf>
    <xf numFmtId="167" fontId="85" fillId="4" borderId="10" xfId="114" applyNumberFormat="1" applyFont="1" applyFill="1" applyBorder="1" applyAlignment="1">
      <alignment horizontal="center"/>
      <protection/>
    </xf>
    <xf numFmtId="167" fontId="1" fillId="4" borderId="10" xfId="114" applyNumberFormat="1" applyFont="1" applyFill="1" applyBorder="1" applyAlignment="1">
      <alignment horizontal="left"/>
      <protection/>
    </xf>
    <xf numFmtId="168" fontId="41" fillId="27" borderId="11" xfId="114" applyNumberFormat="1" applyFont="1" applyFill="1" applyBorder="1" applyAlignment="1" quotePrefix="1">
      <alignment horizontal="left" vertical="center" wrapText="1"/>
      <protection/>
    </xf>
    <xf numFmtId="0" fontId="35" fillId="27" borderId="12" xfId="114" applyFont="1" applyFill="1" applyBorder="1">
      <alignment/>
      <protection/>
    </xf>
    <xf numFmtId="0" fontId="35" fillId="27" borderId="19" xfId="114" applyFont="1" applyFill="1" applyBorder="1">
      <alignment/>
      <protection/>
    </xf>
    <xf numFmtId="49" fontId="8" fillId="27" borderId="10" xfId="113" applyNumberFormat="1" applyFont="1" applyFill="1" applyBorder="1">
      <alignment/>
      <protection/>
    </xf>
    <xf numFmtId="49" fontId="3" fillId="27" borderId="10" xfId="113" applyNumberFormat="1" applyFont="1" applyFill="1" applyBorder="1" applyAlignment="1">
      <alignment horizontal="center"/>
      <protection/>
    </xf>
    <xf numFmtId="49" fontId="8" fillId="27" borderId="23" xfId="113" applyNumberFormat="1" applyFont="1" applyFill="1" applyBorder="1">
      <alignment/>
      <protection/>
    </xf>
    <xf numFmtId="49" fontId="8" fillId="28" borderId="10" xfId="113" applyNumberFormat="1" applyFont="1" applyFill="1" applyBorder="1" applyAlignment="1">
      <alignment horizontal="left" indent="1"/>
      <protection/>
    </xf>
    <xf numFmtId="168" fontId="90" fillId="27" borderId="11" xfId="114" applyNumberFormat="1" applyFont="1" applyFill="1" applyBorder="1" applyAlignment="1" quotePrefix="1">
      <alignment horizontal="left" vertical="center" wrapText="1"/>
      <protection/>
    </xf>
    <xf numFmtId="187" fontId="91" fillId="27" borderId="10" xfId="113" applyNumberFormat="1" applyFont="1" applyFill="1" applyBorder="1" applyAlignment="1" quotePrefix="1">
      <alignment horizontal="center" vertical="center" wrapText="1"/>
      <protection/>
    </xf>
    <xf numFmtId="49" fontId="8" fillId="22" borderId="10" xfId="113" applyNumberFormat="1" applyFont="1" applyFill="1" applyBorder="1">
      <alignment/>
      <protection/>
    </xf>
    <xf numFmtId="1" fontId="3" fillId="22" borderId="10" xfId="0" applyFont="1" applyFill="1" applyBorder="1" applyAlignment="1" applyProtection="1">
      <alignment horizontal="center"/>
      <protection locked="0"/>
    </xf>
    <xf numFmtId="1" fontId="38" fillId="22" borderId="10" xfId="0" applyFont="1" applyFill="1" applyBorder="1" applyAlignment="1" applyProtection="1">
      <alignment horizontal="right"/>
      <protection locked="0"/>
    </xf>
    <xf numFmtId="49" fontId="8" fillId="22" borderId="11" xfId="113" applyNumberFormat="1" applyFont="1" applyFill="1" applyBorder="1">
      <alignment/>
      <protection/>
    </xf>
    <xf numFmtId="49" fontId="8" fillId="22" borderId="23" xfId="113" applyNumberFormat="1" applyFont="1" applyFill="1" applyBorder="1">
      <alignment/>
      <protection/>
    </xf>
    <xf numFmtId="2" fontId="28" fillId="24" borderId="10" xfId="114" applyNumberFormat="1" applyFont="1" applyFill="1" applyBorder="1" applyAlignment="1">
      <alignment horizontal="center" vertical="center" wrapText="1"/>
      <protection/>
    </xf>
    <xf numFmtId="167" fontId="8" fillId="24" borderId="10" xfId="114" applyNumberFormat="1" applyFont="1" applyFill="1" applyBorder="1" applyAlignment="1">
      <alignment horizontal="left"/>
      <protection/>
    </xf>
    <xf numFmtId="0" fontId="8" fillId="24" borderId="10" xfId="114" applyFont="1" applyFill="1" applyBorder="1">
      <alignment/>
      <protection/>
    </xf>
    <xf numFmtId="2" fontId="8" fillId="24" borderId="10" xfId="75" applyNumberFormat="1" applyFont="1" applyFill="1" applyBorder="1" applyAlignment="1">
      <alignment horizontal="center"/>
    </xf>
    <xf numFmtId="43" fontId="85" fillId="4" borderId="10" xfId="75" applyFont="1" applyFill="1" applyBorder="1" applyAlignment="1">
      <alignment horizontal="left" indent="1"/>
    </xf>
    <xf numFmtId="49" fontId="8" fillId="24" borderId="10" xfId="114" applyNumberFormat="1" applyFont="1" applyFill="1" applyBorder="1" applyAlignment="1">
      <alignment horizontal="left" indent="1"/>
      <protection/>
    </xf>
    <xf numFmtId="43" fontId="1" fillId="7" borderId="10" xfId="75" applyFont="1" applyFill="1" applyBorder="1" applyAlignment="1">
      <alignment horizontal="right"/>
    </xf>
    <xf numFmtId="43" fontId="85" fillId="4" borderId="10" xfId="75" applyFont="1" applyFill="1" applyBorder="1" applyAlignment="1">
      <alignment horizontal="right"/>
    </xf>
    <xf numFmtId="167" fontId="1" fillId="28" borderId="10" xfId="114" applyNumberFormat="1" applyFont="1" applyFill="1" applyBorder="1" applyAlignment="1">
      <alignment horizontal="left" indent="1"/>
      <protection/>
    </xf>
    <xf numFmtId="49" fontId="8" fillId="18" borderId="10" xfId="114" applyNumberFormat="1" applyFont="1" applyFill="1" applyBorder="1" applyAlignment="1">
      <alignment horizontal="left" indent="1"/>
      <protection/>
    </xf>
    <xf numFmtId="43" fontId="3" fillId="7" borderId="10" xfId="75" applyFont="1" applyFill="1" applyBorder="1" applyAlignment="1">
      <alignment horizontal="right"/>
    </xf>
    <xf numFmtId="43" fontId="1" fillId="4" borderId="10" xfId="75" applyFont="1" applyFill="1" applyBorder="1" applyAlignment="1">
      <alignment horizontal="left" indent="1"/>
    </xf>
    <xf numFmtId="49" fontId="8" fillId="24" borderId="10" xfId="114" applyNumberFormat="1" applyFont="1" applyFill="1" applyBorder="1" applyAlignment="1">
      <alignment horizontal="left" wrapText="1" indent="1"/>
      <protection/>
    </xf>
    <xf numFmtId="167" fontId="1" fillId="27" borderId="11" xfId="114" applyNumberFormat="1" applyFont="1" applyFill="1" applyBorder="1" applyAlignment="1">
      <alignment horizontal="left" indent="1"/>
      <protection/>
    </xf>
    <xf numFmtId="0" fontId="3" fillId="27" borderId="12" xfId="114" applyFont="1" applyFill="1" applyBorder="1">
      <alignment/>
      <protection/>
    </xf>
    <xf numFmtId="2" fontId="1" fillId="27" borderId="12" xfId="75" applyNumberFormat="1" applyFont="1" applyFill="1" applyBorder="1" applyAlignment="1">
      <alignment horizontal="center"/>
    </xf>
    <xf numFmtId="2" fontId="1" fillId="27" borderId="19" xfId="75" applyNumberFormat="1" applyFont="1" applyFill="1" applyBorder="1" applyAlignment="1">
      <alignment horizontal="center"/>
    </xf>
    <xf numFmtId="43" fontId="85" fillId="4" borderId="10" xfId="75" applyFont="1" applyFill="1" applyBorder="1" applyAlignment="1">
      <alignment horizontal="right" indent="1"/>
    </xf>
    <xf numFmtId="49" fontId="8" fillId="24" borderId="10" xfId="117" applyNumberFormat="1" applyFont="1" applyFill="1" applyBorder="1" applyAlignment="1">
      <alignment horizontal="left" vertical="center" wrapText="1" indent="1"/>
      <protection/>
    </xf>
    <xf numFmtId="167" fontId="1" fillId="28" borderId="10" xfId="114" applyNumberFormat="1" applyFont="1" applyFill="1" applyBorder="1" applyAlignment="1">
      <alignment horizontal="left"/>
      <protection/>
    </xf>
    <xf numFmtId="167" fontId="1" fillId="27" borderId="11" xfId="114" applyNumberFormat="1" applyFont="1" applyFill="1" applyBorder="1" applyAlignment="1">
      <alignment horizontal="left"/>
      <protection/>
    </xf>
    <xf numFmtId="49" fontId="28" fillId="24" borderId="11" xfId="114" applyNumberFormat="1" applyFont="1" applyFill="1" applyBorder="1" applyAlignment="1">
      <alignment horizontal="center" vertical="center" wrapText="1"/>
      <protection/>
    </xf>
    <xf numFmtId="168" fontId="8" fillId="24" borderId="10" xfId="114" applyNumberFormat="1" applyFont="1" applyFill="1" applyBorder="1" applyAlignment="1" quotePrefix="1">
      <alignment horizontal="right" vertical="center" wrapText="1"/>
      <protection/>
    </xf>
    <xf numFmtId="49" fontId="28" fillId="24" borderId="12" xfId="114" applyNumberFormat="1" applyFont="1" applyFill="1" applyBorder="1" applyAlignment="1">
      <alignment horizontal="center" vertical="center" wrapText="1"/>
      <protection/>
    </xf>
    <xf numFmtId="49" fontId="28" fillId="24" borderId="10" xfId="116" applyNumberFormat="1" applyFont="1" applyFill="1" applyBorder="1" applyAlignment="1">
      <alignment horizontal="center" vertical="center" wrapText="1"/>
      <protection/>
    </xf>
    <xf numFmtId="164" fontId="28" fillId="24" borderId="10" xfId="116" applyNumberFormat="1" applyFont="1" applyFill="1" applyBorder="1" applyAlignment="1">
      <alignment horizontal="right" vertical="center" wrapText="1"/>
      <protection/>
    </xf>
    <xf numFmtId="49" fontId="28" fillId="24" borderId="10" xfId="116" applyNumberFormat="1" applyFont="1" applyFill="1" applyBorder="1" applyAlignment="1">
      <alignment horizontal="center"/>
      <protection/>
    </xf>
    <xf numFmtId="167" fontId="8" fillId="24" borderId="29" xfId="75" applyNumberFormat="1" applyFont="1" applyFill="1" applyBorder="1" applyAlignment="1">
      <alignment horizontal="right" vertical="center"/>
    </xf>
    <xf numFmtId="0" fontId="85" fillId="4" borderId="10" xfId="116" applyNumberFormat="1" applyFont="1" applyFill="1" applyBorder="1" applyAlignment="1">
      <alignment horizontal="left" indent="1"/>
      <protection/>
    </xf>
    <xf numFmtId="171" fontId="85" fillId="4" borderId="10" xfId="116" applyNumberFormat="1" applyFont="1" applyFill="1" applyBorder="1" applyAlignment="1">
      <alignment horizontal="right"/>
      <protection/>
    </xf>
    <xf numFmtId="10" fontId="85" fillId="4" borderId="10" xfId="116" applyNumberFormat="1" applyFont="1" applyFill="1" applyBorder="1" applyAlignment="1">
      <alignment horizontal="right"/>
      <protection/>
    </xf>
    <xf numFmtId="49" fontId="3" fillId="7" borderId="10" xfId="116" applyNumberFormat="1" applyFont="1" applyFill="1" applyBorder="1" applyAlignment="1">
      <alignment horizontal="right"/>
      <protection/>
    </xf>
    <xf numFmtId="49" fontId="28" fillId="24" borderId="10" xfId="116" applyNumberFormat="1" applyFont="1" applyFill="1" applyBorder="1" applyAlignment="1">
      <alignment horizontal="right" vertical="center" wrapText="1"/>
      <protection/>
    </xf>
    <xf numFmtId="49" fontId="28" fillId="24" borderId="29" xfId="116" applyNumberFormat="1" applyFont="1" applyFill="1" applyBorder="1" applyAlignment="1">
      <alignment horizontal="center"/>
      <protection/>
    </xf>
    <xf numFmtId="171" fontId="85" fillId="4" borderId="10" xfId="116" applyNumberFormat="1" applyFont="1" applyFill="1" applyBorder="1" applyAlignment="1">
      <alignment/>
      <protection/>
    </xf>
    <xf numFmtId="10" fontId="85" fillId="4" borderId="10" xfId="116" applyNumberFormat="1" applyFont="1" applyFill="1" applyBorder="1" applyAlignment="1">
      <alignment/>
      <protection/>
    </xf>
    <xf numFmtId="43" fontId="1" fillId="7" borderId="10" xfId="75" applyFont="1" applyFill="1" applyBorder="1" applyAlignment="1">
      <alignment/>
    </xf>
    <xf numFmtId="0" fontId="85" fillId="4" borderId="10" xfId="75" applyNumberFormat="1" applyFont="1" applyFill="1" applyBorder="1" applyAlignment="1">
      <alignment horizontal="left" indent="1"/>
    </xf>
    <xf numFmtId="41" fontId="8" fillId="24" borderId="11" xfId="114" applyNumberFormat="1" applyFont="1" applyFill="1" applyBorder="1" applyAlignment="1">
      <alignment horizontal="left" indent="1"/>
      <protection/>
    </xf>
    <xf numFmtId="43" fontId="30" fillId="7" borderId="10" xfId="75" applyFont="1" applyFill="1" applyBorder="1" applyAlignment="1">
      <alignment/>
    </xf>
    <xf numFmtId="0" fontId="8" fillId="28" borderId="10" xfId="114" applyNumberFormat="1" applyFont="1" applyFill="1" applyBorder="1" applyAlignment="1">
      <alignment horizontal="left" indent="1"/>
      <protection/>
    </xf>
    <xf numFmtId="41" fontId="8" fillId="18" borderId="10" xfId="114" applyNumberFormat="1" applyFont="1" applyFill="1" applyBorder="1" applyAlignment="1">
      <alignment horizontal="left" indent="1"/>
      <protection/>
    </xf>
    <xf numFmtId="43" fontId="29" fillId="7" borderId="10" xfId="75" applyFont="1" applyFill="1" applyBorder="1" applyAlignment="1">
      <alignment/>
    </xf>
    <xf numFmtId="167" fontId="92" fillId="27" borderId="11" xfId="114" applyNumberFormat="1" applyFont="1" applyFill="1" applyBorder="1" applyAlignment="1">
      <alignment horizontal="left" indent="1"/>
      <protection/>
    </xf>
    <xf numFmtId="41" fontId="91" fillId="27" borderId="12" xfId="114" applyNumberFormat="1" applyFont="1" applyFill="1" applyBorder="1">
      <alignment/>
      <protection/>
    </xf>
    <xf numFmtId="167" fontId="92" fillId="27" borderId="19" xfId="75" applyNumberFormat="1" applyFont="1" applyFill="1" applyBorder="1" applyAlignment="1">
      <alignment horizontal="center" vertical="center"/>
    </xf>
    <xf numFmtId="168" fontId="28" fillId="24" borderId="11" xfId="114" applyNumberFormat="1" applyFont="1" applyFill="1" applyBorder="1" applyAlignment="1" quotePrefix="1">
      <alignment horizontal="center" vertical="center" wrapText="1"/>
      <protection/>
    </xf>
    <xf numFmtId="168" fontId="28" fillId="24" borderId="12" xfId="114" applyNumberFormat="1" applyFont="1" applyFill="1" applyBorder="1" applyAlignment="1" quotePrefix="1">
      <alignment horizontal="center" vertical="center" wrapText="1"/>
      <protection/>
    </xf>
    <xf numFmtId="164" fontId="28" fillId="24" borderId="10" xfId="116" applyNumberFormat="1" applyFont="1" applyFill="1" applyBorder="1" applyAlignment="1">
      <alignment horizontal="center" vertical="center" wrapText="1"/>
      <protection/>
    </xf>
    <xf numFmtId="49" fontId="8" fillId="24" borderId="29" xfId="116" applyNumberFormat="1" applyFont="1" applyFill="1" applyBorder="1" applyAlignment="1">
      <alignment horizontal="center"/>
      <protection/>
    </xf>
    <xf numFmtId="2" fontId="8" fillId="24" borderId="10" xfId="75" applyNumberFormat="1" applyFont="1" applyFill="1" applyBorder="1" applyAlignment="1">
      <alignment horizontal="center" wrapText="1"/>
    </xf>
    <xf numFmtId="171" fontId="93" fillId="4" borderId="10" xfId="116" applyNumberFormat="1" applyFont="1" applyFill="1" applyBorder="1" applyAlignment="1">
      <alignment horizontal="left" indent="1"/>
      <protection/>
    </xf>
    <xf numFmtId="171" fontId="1" fillId="21" borderId="10" xfId="116" applyNumberFormat="1" applyFont="1" applyFill="1" applyBorder="1" applyAlignment="1">
      <alignment horizontal="left" indent="1"/>
      <protection/>
    </xf>
    <xf numFmtId="171" fontId="93" fillId="4" borderId="10" xfId="116" applyNumberFormat="1" applyFont="1" applyFill="1" applyBorder="1">
      <alignment/>
      <protection/>
    </xf>
    <xf numFmtId="171" fontId="1" fillId="4" borderId="10" xfId="116" applyNumberFormat="1" applyFont="1" applyFill="1" applyBorder="1" applyAlignment="1">
      <alignment horizontal="left" indent="1"/>
      <protection/>
    </xf>
    <xf numFmtId="49" fontId="28" fillId="24" borderId="30" xfId="114" applyNumberFormat="1" applyFont="1" applyFill="1" applyBorder="1" applyAlignment="1">
      <alignment horizontal="center" vertical="center" wrapText="1"/>
      <protection/>
    </xf>
    <xf numFmtId="168" fontId="28" fillId="24" borderId="10" xfId="118" applyNumberFormat="1" applyFont="1" applyFill="1" applyBorder="1" applyAlignment="1">
      <alignment horizontal="center" vertical="center" wrapText="1"/>
      <protection/>
    </xf>
    <xf numFmtId="49" fontId="28" fillId="24" borderId="10" xfId="118" applyNumberFormat="1" applyFont="1" applyFill="1" applyBorder="1" applyAlignment="1">
      <alignment horizontal="center" vertical="center" wrapText="1"/>
      <protection/>
    </xf>
    <xf numFmtId="49" fontId="28" fillId="24" borderId="31" xfId="118" applyNumberFormat="1" applyFont="1" applyFill="1" applyBorder="1" applyAlignment="1">
      <alignment horizontal="center" vertical="center" wrapText="1"/>
      <protection/>
    </xf>
    <xf numFmtId="167" fontId="83" fillId="24" borderId="10" xfId="118" applyNumberFormat="1" applyFont="1" applyFill="1" applyBorder="1" applyAlignment="1">
      <alignment horizontal="left"/>
      <protection/>
    </xf>
    <xf numFmtId="167" fontId="8" fillId="24" borderId="29" xfId="75" applyNumberFormat="1" applyFont="1" applyFill="1" applyBorder="1" applyAlignment="1">
      <alignment horizontal="center" vertical="center"/>
    </xf>
    <xf numFmtId="172" fontId="8" fillId="24" borderId="29" xfId="75" applyNumberFormat="1" applyFont="1" applyFill="1" applyBorder="1" applyAlignment="1">
      <alignment horizontal="center" vertical="center"/>
    </xf>
    <xf numFmtId="167" fontId="85" fillId="4" borderId="31" xfId="118" applyNumberFormat="1" applyFont="1" applyFill="1" applyBorder="1" applyAlignment="1">
      <alignment vertical="top"/>
      <protection/>
    </xf>
    <xf numFmtId="49" fontId="28" fillId="24" borderId="10" xfId="118" applyNumberFormat="1" applyFont="1" applyFill="1" applyBorder="1" applyAlignment="1">
      <alignment horizontal="left" vertical="center" wrapText="1"/>
      <protection/>
    </xf>
    <xf numFmtId="168" fontId="8" fillId="24" borderId="10" xfId="0" applyNumberFormat="1" applyFont="1" applyFill="1" applyBorder="1" applyAlignment="1">
      <alignment horizontal="left" vertical="center" wrapText="1" indent="1"/>
    </xf>
    <xf numFmtId="49" fontId="28" fillId="24" borderId="10" xfId="118" applyNumberFormat="1" applyFont="1" applyFill="1" applyBorder="1" applyAlignment="1">
      <alignment horizontal="left" vertical="center" wrapText="1" indent="1"/>
      <protection/>
    </xf>
    <xf numFmtId="49" fontId="8" fillId="24" borderId="10" xfId="118" applyNumberFormat="1" applyFont="1" applyFill="1" applyBorder="1" applyAlignment="1">
      <alignment horizontal="left" vertical="center" wrapText="1" indent="1"/>
      <protection/>
    </xf>
    <xf numFmtId="167" fontId="3" fillId="5" borderId="0" xfId="114" applyNumberFormat="1" applyFont="1" applyBorder="1" applyAlignment="1">
      <alignment horizontal="left"/>
      <protection/>
    </xf>
    <xf numFmtId="164" fontId="1" fillId="5" borderId="0" xfId="114" applyNumberFormat="1" applyFont="1" applyBorder="1" applyAlignment="1">
      <alignment horizontal="center"/>
      <protection/>
    </xf>
    <xf numFmtId="168" fontId="8" fillId="24" borderId="10" xfId="114" applyNumberFormat="1" applyFont="1" applyFill="1" applyBorder="1" applyAlignment="1" quotePrefix="1">
      <alignment vertical="center" wrapText="1"/>
      <protection/>
    </xf>
    <xf numFmtId="14" fontId="85" fillId="4" borderId="19" xfId="114" applyNumberFormat="1" applyFont="1" applyFill="1" applyBorder="1" applyAlignment="1">
      <alignment horizontal="center"/>
      <protection/>
    </xf>
    <xf numFmtId="168" fontId="1" fillId="27" borderId="19" xfId="0" applyNumberFormat="1" applyFont="1" applyFill="1" applyBorder="1" applyAlignment="1">
      <alignment horizontal="left" vertical="center" wrapText="1" indent="1"/>
    </xf>
    <xf numFmtId="168" fontId="1" fillId="27" borderId="12" xfId="0" applyNumberFormat="1" applyFont="1" applyFill="1" applyBorder="1" applyAlignment="1">
      <alignment horizontal="left" vertical="center" wrapText="1" indent="1"/>
    </xf>
    <xf numFmtId="49" fontId="42" fillId="24" borderId="0" xfId="118" applyNumberFormat="1" applyFont="1" applyFill="1" applyBorder="1" applyAlignment="1">
      <alignment horizontal="center" vertical="center" wrapText="1"/>
      <protection/>
    </xf>
    <xf numFmtId="49" fontId="28" fillId="24" borderId="29" xfId="116" applyNumberFormat="1" applyFont="1" applyFill="1" applyBorder="1" applyAlignment="1">
      <alignment horizontal="center" vertical="center" wrapText="1"/>
      <protection/>
    </xf>
    <xf numFmtId="0" fontId="3" fillId="5" borderId="0" xfId="114" applyFont="1">
      <alignment/>
      <protection/>
    </xf>
    <xf numFmtId="49" fontId="28" fillId="24" borderId="32" xfId="116" applyNumberFormat="1" applyFont="1" applyFill="1" applyBorder="1" applyAlignment="1">
      <alignment horizontal="center" vertical="center" wrapText="1"/>
      <protection/>
    </xf>
    <xf numFmtId="49" fontId="28" fillId="29" borderId="33" xfId="116" applyNumberFormat="1" applyFont="1" applyFill="1" applyBorder="1" applyAlignment="1">
      <alignment horizontal="center" vertical="center" wrapText="1"/>
      <protection/>
    </xf>
    <xf numFmtId="49" fontId="28" fillId="29" borderId="30" xfId="116" applyNumberFormat="1" applyFont="1" applyFill="1" applyBorder="1" applyAlignment="1">
      <alignment horizontal="center" vertical="center" wrapText="1"/>
      <protection/>
    </xf>
    <xf numFmtId="49" fontId="28" fillId="29" borderId="34" xfId="116" applyNumberFormat="1" applyFont="1" applyFill="1" applyBorder="1" applyAlignment="1">
      <alignment horizontal="center" vertical="center" wrapText="1"/>
      <protection/>
    </xf>
    <xf numFmtId="49" fontId="3" fillId="30" borderId="33" xfId="116" applyNumberFormat="1" applyFont="1" applyFill="1" applyBorder="1" applyAlignment="1">
      <alignment horizontal="center" vertical="center" wrapText="1"/>
      <protection/>
    </xf>
    <xf numFmtId="49" fontId="3" fillId="30" borderId="30" xfId="116" applyNumberFormat="1" applyFont="1" applyFill="1" applyBorder="1" applyAlignment="1">
      <alignment horizontal="center" vertical="center" wrapText="1"/>
      <protection/>
    </xf>
    <xf numFmtId="49" fontId="3" fillId="30" borderId="34" xfId="116" applyNumberFormat="1" applyFont="1" applyFill="1" applyBorder="1" applyAlignment="1">
      <alignment horizontal="center" vertical="center" wrapText="1"/>
      <protection/>
    </xf>
    <xf numFmtId="49" fontId="28" fillId="31" borderId="10" xfId="116" applyNumberFormat="1" applyFont="1" applyFill="1" applyBorder="1" applyAlignment="1">
      <alignment horizontal="center" vertical="center" wrapText="1"/>
      <protection/>
    </xf>
    <xf numFmtId="49" fontId="28" fillId="32" borderId="10" xfId="116" applyNumberFormat="1" applyFont="1" applyFill="1" applyBorder="1" applyAlignment="1">
      <alignment horizontal="center" vertical="center" wrapText="1"/>
      <protection/>
    </xf>
    <xf numFmtId="0" fontId="1" fillId="5" borderId="0" xfId="114" applyFont="1">
      <alignment/>
      <protection/>
    </xf>
    <xf numFmtId="0" fontId="32" fillId="0" borderId="10" xfId="0" applyNumberFormat="1" applyFont="1" applyFill="1" applyBorder="1" applyAlignment="1" applyProtection="1">
      <alignment horizontal="center" wrapText="1"/>
      <protection locked="0"/>
    </xf>
    <xf numFmtId="0" fontId="32" fillId="22" borderId="10" xfId="0" applyNumberFormat="1" applyFont="1" applyFill="1" applyBorder="1" applyAlignment="1" applyProtection="1">
      <alignment/>
      <protection locked="0"/>
    </xf>
    <xf numFmtId="0" fontId="32" fillId="33" borderId="10" xfId="0" applyNumberFormat="1" applyFont="1" applyFill="1" applyBorder="1" applyAlignment="1" applyProtection="1">
      <alignment/>
      <protection locked="0"/>
    </xf>
    <xf numFmtId="49" fontId="28" fillId="24" borderId="23" xfId="116" applyNumberFormat="1" applyFont="1" applyFill="1" applyBorder="1" applyAlignment="1">
      <alignment horizontal="center" vertical="center" wrapText="1"/>
      <protection/>
    </xf>
    <xf numFmtId="49" fontId="28" fillId="29" borderId="10" xfId="116" applyNumberFormat="1" applyFont="1" applyFill="1" applyBorder="1" applyAlignment="1">
      <alignment horizontal="center" vertical="center" wrapText="1"/>
      <protection/>
    </xf>
    <xf numFmtId="49" fontId="3" fillId="30" borderId="10" xfId="116" applyNumberFormat="1" applyFont="1" applyFill="1" applyBorder="1" applyAlignment="1">
      <alignment horizontal="center" vertical="center" wrapText="1"/>
      <protection/>
    </xf>
    <xf numFmtId="49" fontId="28" fillId="17" borderId="10" xfId="116" applyNumberFormat="1" applyFont="1" applyFill="1" applyBorder="1" applyAlignment="1">
      <alignment horizontal="center" vertical="center" wrapText="1"/>
      <protection/>
    </xf>
    <xf numFmtId="49" fontId="3" fillId="27" borderId="10" xfId="116" applyNumberFormat="1" applyFont="1" applyFill="1" applyBorder="1" applyAlignment="1">
      <alignment horizontal="center" vertical="center" wrapText="1"/>
      <protection/>
    </xf>
    <xf numFmtId="49" fontId="3" fillId="34" borderId="10" xfId="116" applyNumberFormat="1" applyFont="1" applyFill="1" applyBorder="1" applyAlignment="1">
      <alignment horizontal="center" vertical="center" wrapText="1"/>
      <protection/>
    </xf>
    <xf numFmtId="49" fontId="28" fillId="35" borderId="10" xfId="116" applyNumberFormat="1" applyFont="1" applyFill="1" applyBorder="1" applyAlignment="1">
      <alignment horizontal="center" vertical="center" wrapText="1"/>
      <protection/>
    </xf>
    <xf numFmtId="49" fontId="28" fillId="36" borderId="10" xfId="116" applyNumberFormat="1" applyFont="1" applyFill="1" applyBorder="1" applyAlignment="1">
      <alignment horizontal="center" vertical="center" wrapText="1"/>
      <protection/>
    </xf>
    <xf numFmtId="49" fontId="28" fillId="37" borderId="10" xfId="116" applyNumberFormat="1" applyFont="1" applyFill="1" applyBorder="1" applyAlignment="1">
      <alignment horizontal="center" vertical="center" wrapText="1"/>
      <protection/>
    </xf>
    <xf numFmtId="49" fontId="3" fillId="38" borderId="10" xfId="116" applyNumberFormat="1" applyFont="1" applyFill="1" applyBorder="1" applyAlignment="1">
      <alignment horizontal="center" vertical="center" wrapText="1"/>
      <protection/>
    </xf>
    <xf numFmtId="49" fontId="3" fillId="30" borderId="12" xfId="116" applyNumberFormat="1" applyFont="1" applyFill="1" applyBorder="1" applyAlignment="1">
      <alignment horizontal="center" vertical="center" wrapText="1"/>
      <protection/>
    </xf>
    <xf numFmtId="49" fontId="3" fillId="31" borderId="12" xfId="116" applyNumberFormat="1" applyFont="1" applyFill="1" applyBorder="1" applyAlignment="1">
      <alignment horizontal="center" vertical="center" wrapText="1"/>
      <protection/>
    </xf>
    <xf numFmtId="49" fontId="3" fillId="17" borderId="11" xfId="116" applyNumberFormat="1" applyFont="1" applyFill="1" applyBorder="1" applyAlignment="1">
      <alignment horizontal="center" vertical="center" wrapText="1"/>
      <protection/>
    </xf>
    <xf numFmtId="49" fontId="3" fillId="17" borderId="12" xfId="116" applyNumberFormat="1" applyFont="1" applyFill="1" applyBorder="1" applyAlignment="1">
      <alignment horizontal="center" vertical="center" wrapText="1"/>
      <protection/>
    </xf>
    <xf numFmtId="49" fontId="3" fillId="17" borderId="19" xfId="116" applyNumberFormat="1" applyFont="1" applyFill="1" applyBorder="1" applyAlignment="1">
      <alignment horizontal="center" vertical="center" wrapText="1"/>
      <protection/>
    </xf>
    <xf numFmtId="49" fontId="3" fillId="27" borderId="11" xfId="116" applyNumberFormat="1" applyFont="1" applyFill="1" applyBorder="1" applyAlignment="1">
      <alignment horizontal="center" vertical="center" wrapText="1"/>
      <protection/>
    </xf>
    <xf numFmtId="49" fontId="3" fillId="27" borderId="12" xfId="116" applyNumberFormat="1" applyFont="1" applyFill="1" applyBorder="1" applyAlignment="1">
      <alignment horizontal="center" vertical="center" wrapText="1"/>
      <protection/>
    </xf>
    <xf numFmtId="49" fontId="3" fillId="27" borderId="19" xfId="116" applyNumberFormat="1" applyFont="1" applyFill="1" applyBorder="1" applyAlignment="1">
      <alignment horizontal="center" vertical="center" wrapText="1"/>
      <protection/>
    </xf>
    <xf numFmtId="49" fontId="3" fillId="34" borderId="11" xfId="116" applyNumberFormat="1" applyFont="1" applyFill="1" applyBorder="1" applyAlignment="1">
      <alignment horizontal="center" vertical="center" wrapText="1"/>
      <protection/>
    </xf>
    <xf numFmtId="49" fontId="3" fillId="34" borderId="12" xfId="116" applyNumberFormat="1" applyFont="1" applyFill="1" applyBorder="1" applyAlignment="1">
      <alignment horizontal="center" vertical="center" wrapText="1"/>
      <protection/>
    </xf>
    <xf numFmtId="49" fontId="3" fillId="34" borderId="19" xfId="116" applyNumberFormat="1" applyFont="1" applyFill="1" applyBorder="1" applyAlignment="1">
      <alignment horizontal="center" vertical="center" wrapText="1"/>
      <protection/>
    </xf>
    <xf numFmtId="49" fontId="3" fillId="32" borderId="12" xfId="116" applyNumberFormat="1" applyFont="1" applyFill="1" applyBorder="1" applyAlignment="1">
      <alignment horizontal="center" vertical="center" wrapText="1"/>
      <protection/>
    </xf>
    <xf numFmtId="49" fontId="3" fillId="35" borderId="11" xfId="116" applyNumberFormat="1" applyFont="1" applyFill="1" applyBorder="1" applyAlignment="1">
      <alignment horizontal="center" vertical="center" wrapText="1"/>
      <protection/>
    </xf>
    <xf numFmtId="49" fontId="3" fillId="35" borderId="12" xfId="116" applyNumberFormat="1" applyFont="1" applyFill="1" applyBorder="1" applyAlignment="1">
      <alignment horizontal="center" vertical="center" wrapText="1"/>
      <protection/>
    </xf>
    <xf numFmtId="49" fontId="3" fillId="35" borderId="19" xfId="116" applyNumberFormat="1" applyFont="1" applyFill="1" applyBorder="1" applyAlignment="1">
      <alignment horizontal="center" vertical="center" wrapText="1"/>
      <protection/>
    </xf>
    <xf numFmtId="49" fontId="3" fillId="36" borderId="11" xfId="116" applyNumberFormat="1" applyFont="1" applyFill="1" applyBorder="1" applyAlignment="1">
      <alignment horizontal="center" vertical="center" wrapText="1"/>
      <protection/>
    </xf>
    <xf numFmtId="49" fontId="3" fillId="36" borderId="12" xfId="116" applyNumberFormat="1" applyFont="1" applyFill="1" applyBorder="1" applyAlignment="1">
      <alignment horizontal="center" vertical="center" wrapText="1"/>
      <protection/>
    </xf>
    <xf numFmtId="49" fontId="3" fillId="36" borderId="19" xfId="116" applyNumberFormat="1" applyFont="1" applyFill="1" applyBorder="1" applyAlignment="1">
      <alignment horizontal="center" vertical="center" wrapText="1"/>
      <protection/>
    </xf>
    <xf numFmtId="49" fontId="3" fillId="37" borderId="11" xfId="116" applyNumberFormat="1" applyFont="1" applyFill="1" applyBorder="1" applyAlignment="1">
      <alignment horizontal="center" vertical="center" wrapText="1"/>
      <protection/>
    </xf>
    <xf numFmtId="49" fontId="3" fillId="37" borderId="12" xfId="116" applyNumberFormat="1" applyFont="1" applyFill="1" applyBorder="1" applyAlignment="1">
      <alignment horizontal="center" vertical="center" wrapText="1"/>
      <protection/>
    </xf>
    <xf numFmtId="49" fontId="3" fillId="37" borderId="19" xfId="116" applyNumberFormat="1" applyFont="1" applyFill="1" applyBorder="1" applyAlignment="1">
      <alignment horizontal="center" vertical="center" wrapText="1"/>
      <protection/>
    </xf>
    <xf numFmtId="49" fontId="3" fillId="38" borderId="11" xfId="116" applyNumberFormat="1" applyFont="1" applyFill="1" applyBorder="1" applyAlignment="1">
      <alignment horizontal="center" vertical="center" wrapText="1"/>
      <protection/>
    </xf>
    <xf numFmtId="49" fontId="3" fillId="38" borderId="12" xfId="116" applyNumberFormat="1" applyFont="1" applyFill="1" applyBorder="1" applyAlignment="1">
      <alignment horizontal="center" vertical="center" wrapText="1"/>
      <protection/>
    </xf>
    <xf numFmtId="49" fontId="3" fillId="38" borderId="19" xfId="116" applyNumberFormat="1" applyFont="1" applyFill="1" applyBorder="1" applyAlignment="1">
      <alignment horizontal="center" vertical="center" wrapText="1"/>
      <protection/>
    </xf>
    <xf numFmtId="49" fontId="8" fillId="24" borderId="10" xfId="116" applyNumberFormat="1" applyFont="1" applyFill="1" applyBorder="1" applyAlignment="1">
      <alignment horizontal="left" vertical="center" wrapText="1" indent="1"/>
      <protection/>
    </xf>
    <xf numFmtId="43" fontId="32" fillId="21" borderId="0" xfId="75" applyFont="1" applyFill="1" applyBorder="1" applyAlignment="1" applyProtection="1">
      <alignment horizontal="right"/>
      <protection locked="0"/>
    </xf>
    <xf numFmtId="43" fontId="32" fillId="21" borderId="35" xfId="75" applyFont="1" applyFill="1" applyBorder="1" applyAlignment="1" applyProtection="1">
      <alignment horizontal="right"/>
      <protection locked="0"/>
    </xf>
    <xf numFmtId="49" fontId="28" fillId="24" borderId="10" xfId="116" applyNumberFormat="1" applyFont="1" applyFill="1" applyBorder="1" applyAlignment="1">
      <alignment horizontal="left" vertical="center" wrapText="1" indent="1"/>
      <protection/>
    </xf>
    <xf numFmtId="49" fontId="3" fillId="27" borderId="11" xfId="116" applyNumberFormat="1" applyFont="1" applyFill="1" applyBorder="1" applyAlignment="1">
      <alignment horizontal="left" vertical="center" wrapText="1"/>
      <protection/>
    </xf>
    <xf numFmtId="171" fontId="1" fillId="21" borderId="10" xfId="116" applyNumberFormat="1" applyFont="1" applyFill="1" applyBorder="1">
      <alignment/>
      <protection/>
    </xf>
    <xf numFmtId="166" fontId="30" fillId="7" borderId="10" xfId="75" applyNumberFormat="1" applyFont="1" applyFill="1" applyBorder="1" applyAlignment="1">
      <alignment/>
    </xf>
    <xf numFmtId="14" fontId="0" fillId="0" borderId="0" xfId="0" applyNumberFormat="1" applyAlignment="1">
      <alignment vertical="top"/>
    </xf>
    <xf numFmtId="1" fontId="0" fillId="0" borderId="0" xfId="0" applyAlignment="1">
      <alignment horizontal="center" vertical="top"/>
    </xf>
    <xf numFmtId="1" fontId="0" fillId="0" borderId="0" xfId="0" applyAlignment="1">
      <alignment vertical="top"/>
    </xf>
    <xf numFmtId="10" fontId="1" fillId="28" borderId="10" xfId="116" applyNumberFormat="1" applyFont="1" applyFill="1" applyBorder="1" applyAlignment="1">
      <alignment horizontal="right"/>
      <protection/>
    </xf>
    <xf numFmtId="49" fontId="3" fillId="27" borderId="11" xfId="118" applyNumberFormat="1" applyFont="1" applyFill="1" applyBorder="1" applyAlignment="1">
      <alignment horizontal="left" vertical="center"/>
      <protection/>
    </xf>
    <xf numFmtId="1" fontId="1" fillId="0" borderId="0" xfId="0" applyFont="1" applyAlignment="1">
      <alignment vertical="top"/>
    </xf>
    <xf numFmtId="1" fontId="0" fillId="0" borderId="0" xfId="0" applyAlignment="1">
      <alignment/>
    </xf>
    <xf numFmtId="182" fontId="3" fillId="22" borderId="10" xfId="75" applyNumberFormat="1" applyFont="1" applyFill="1" applyBorder="1" applyAlignment="1" quotePrefix="1">
      <alignment horizontal="center" vertical="center" wrapText="1"/>
    </xf>
    <xf numFmtId="187" fontId="3" fillId="22" borderId="10" xfId="114" applyNumberFormat="1" applyFont="1" applyFill="1" applyBorder="1" applyAlignment="1" quotePrefix="1">
      <alignment horizontal="center" vertical="center" wrapText="1"/>
      <protection/>
    </xf>
    <xf numFmtId="3" fontId="85" fillId="4" borderId="10" xfId="114" applyNumberFormat="1" applyFont="1" applyFill="1" applyBorder="1" applyAlignment="1">
      <alignment horizontal="right" indent="1"/>
      <protection/>
    </xf>
    <xf numFmtId="3" fontId="85" fillId="4" borderId="19" xfId="114" applyNumberFormat="1" applyFont="1" applyFill="1" applyBorder="1" applyAlignment="1">
      <alignment horizontal="right" indent="1"/>
      <protection/>
    </xf>
    <xf numFmtId="3" fontId="85" fillId="4" borderId="19" xfId="114" applyNumberFormat="1" applyFont="1" applyFill="1" applyBorder="1" applyAlignment="1">
      <alignment horizontal="right"/>
      <protection/>
    </xf>
    <xf numFmtId="1" fontId="1" fillId="0" borderId="0" xfId="0" applyFont="1" applyAlignment="1">
      <alignment vertical="top" wrapText="1"/>
    </xf>
    <xf numFmtId="166" fontId="85" fillId="4" borderId="10" xfId="75" applyNumberFormat="1" applyFont="1" applyFill="1" applyBorder="1" applyAlignment="1">
      <alignment/>
    </xf>
    <xf numFmtId="166" fontId="92" fillId="27" borderId="19" xfId="75" applyNumberFormat="1" applyFont="1" applyFill="1" applyBorder="1" applyAlignment="1">
      <alignment horizontal="center" vertical="center"/>
    </xf>
    <xf numFmtId="166" fontId="85" fillId="4" borderId="10" xfId="75" applyNumberFormat="1" applyFont="1" applyFill="1" applyBorder="1" applyAlignment="1">
      <alignment/>
    </xf>
    <xf numFmtId="166" fontId="29" fillId="7" borderId="10" xfId="75" applyNumberFormat="1" applyFont="1" applyFill="1" applyBorder="1" applyAlignment="1">
      <alignment/>
    </xf>
    <xf numFmtId="0" fontId="2" fillId="0" borderId="0" xfId="114" applyFont="1" applyFill="1">
      <alignment/>
      <protection/>
    </xf>
    <xf numFmtId="0" fontId="27" fillId="5" borderId="0" xfId="112" applyFont="1" applyFill="1">
      <alignment/>
      <protection/>
    </xf>
    <xf numFmtId="0" fontId="34" fillId="21" borderId="0" xfId="114" applyFont="1" applyFill="1">
      <alignment/>
      <protection/>
    </xf>
    <xf numFmtId="0" fontId="35" fillId="21" borderId="0" xfId="114" applyFont="1" applyFill="1">
      <alignment/>
      <protection/>
    </xf>
    <xf numFmtId="14" fontId="34" fillId="21" borderId="0" xfId="114" applyNumberFormat="1" applyFont="1" applyFill="1">
      <alignment/>
      <protection/>
    </xf>
    <xf numFmtId="14" fontId="34" fillId="21" borderId="0" xfId="114" applyNumberFormat="1" applyFont="1" applyFill="1" applyAlignment="1">
      <alignment horizontal="left"/>
      <protection/>
    </xf>
    <xf numFmtId="0" fontId="85" fillId="5" borderId="0" xfId="114" applyFont="1">
      <alignment/>
      <protection/>
    </xf>
    <xf numFmtId="190" fontId="93" fillId="4" borderId="10" xfId="116" applyNumberFormat="1" applyFont="1" applyFill="1" applyBorder="1">
      <alignment/>
      <protection/>
    </xf>
    <xf numFmtId="171" fontId="93" fillId="4" borderId="10" xfId="116" applyNumberFormat="1" applyFont="1" applyFill="1" applyBorder="1" applyAlignment="1">
      <alignment horizontal="left" wrapText="1" indent="1"/>
      <protection/>
    </xf>
    <xf numFmtId="171" fontId="1" fillId="4" borderId="10" xfId="116" applyNumberFormat="1" applyFont="1" applyFill="1" applyBorder="1" applyAlignment="1">
      <alignment horizontal="left" wrapText="1"/>
      <protection/>
    </xf>
    <xf numFmtId="0" fontId="85" fillId="4" borderId="10" xfId="116" applyNumberFormat="1" applyFont="1" applyFill="1" applyBorder="1">
      <alignment/>
      <protection/>
    </xf>
    <xf numFmtId="171" fontId="85" fillId="4" borderId="10" xfId="116" applyNumberFormat="1" applyFont="1" applyFill="1" applyBorder="1">
      <alignment/>
      <protection/>
    </xf>
    <xf numFmtId="190" fontId="85" fillId="4" borderId="10" xfId="116" applyNumberFormat="1" applyFont="1" applyFill="1" applyBorder="1">
      <alignment/>
      <protection/>
    </xf>
    <xf numFmtId="0" fontId="94" fillId="5" borderId="0" xfId="113" applyFont="1">
      <alignment/>
      <protection/>
    </xf>
    <xf numFmtId="0" fontId="85" fillId="5" borderId="0" xfId="113" applyFont="1">
      <alignment/>
      <protection/>
    </xf>
    <xf numFmtId="14" fontId="0" fillId="0" borderId="0" xfId="108" applyNumberFormat="1" applyAlignment="1">
      <alignment vertical="top"/>
      <protection/>
    </xf>
    <xf numFmtId="1" fontId="0" fillId="0" borderId="0" xfId="108" applyAlignment="1">
      <alignment horizontal="center" vertical="top"/>
      <protection/>
    </xf>
    <xf numFmtId="1" fontId="0" fillId="0" borderId="0" xfId="108" applyAlignment="1">
      <alignment vertical="top"/>
      <protection/>
    </xf>
    <xf numFmtId="1" fontId="0" fillId="0" borderId="0" xfId="108" applyAlignment="1">
      <alignment vertical="top" wrapText="1"/>
      <protection/>
    </xf>
    <xf numFmtId="1" fontId="0" fillId="0" borderId="0" xfId="108">
      <alignment/>
      <protection/>
    </xf>
    <xf numFmtId="3" fontId="3" fillId="7" borderId="10" xfId="75" applyNumberFormat="1" applyFont="1" applyFill="1" applyBorder="1" applyAlignment="1">
      <alignment horizontal="right"/>
    </xf>
    <xf numFmtId="182" fontId="3" fillId="7" borderId="10" xfId="75" applyNumberFormat="1" applyFont="1" applyFill="1" applyBorder="1" applyAlignment="1">
      <alignment horizontal="right"/>
    </xf>
    <xf numFmtId="10" fontId="1" fillId="4" borderId="10" xfId="123" applyNumberFormat="1" applyFont="1" applyFill="1" applyBorder="1" applyAlignment="1">
      <alignment/>
    </xf>
    <xf numFmtId="1" fontId="1" fillId="0" borderId="0" xfId="0" applyFont="1" applyFill="1" applyAlignment="1">
      <alignment vertical="top" wrapText="1"/>
    </xf>
    <xf numFmtId="1" fontId="0" fillId="0" borderId="0" xfId="0" applyFill="1" applyAlignment="1">
      <alignment vertical="top" wrapText="1"/>
    </xf>
    <xf numFmtId="1" fontId="0" fillId="24" borderId="0" xfId="0" applyFill="1" applyAlignment="1">
      <alignment horizontal="center" vertical="center" wrapText="1"/>
    </xf>
    <xf numFmtId="1" fontId="95" fillId="0" borderId="0" xfId="108" applyFont="1" applyFill="1" applyBorder="1">
      <alignment/>
      <protection/>
    </xf>
    <xf numFmtId="1" fontId="0" fillId="0" borderId="0" xfId="108" applyFill="1" applyBorder="1" applyAlignment="1">
      <alignment vertical="top"/>
      <protection/>
    </xf>
    <xf numFmtId="1" fontId="0" fillId="0" borderId="0" xfId="108" applyFill="1" applyBorder="1">
      <alignment/>
      <protection/>
    </xf>
    <xf numFmtId="1" fontId="0" fillId="0" borderId="0" xfId="0" applyFill="1" applyBorder="1" applyAlignment="1">
      <alignment/>
    </xf>
    <xf numFmtId="1" fontId="0" fillId="0" borderId="0" xfId="0" applyFill="1" applyBorder="1" applyAlignment="1">
      <alignment horizontal="center"/>
    </xf>
    <xf numFmtId="1" fontId="0" fillId="0" borderId="0" xfId="0" applyFill="1" applyBorder="1" applyAlignment="1">
      <alignment/>
    </xf>
    <xf numFmtId="1" fontId="96" fillId="0" borderId="0" xfId="108" applyFont="1" applyFill="1" applyBorder="1" applyAlignment="1">
      <alignment horizontal="center" vertical="center" wrapText="1"/>
      <protection/>
    </xf>
    <xf numFmtId="1" fontId="0" fillId="0" borderId="0" xfId="0" applyFill="1" applyBorder="1" applyAlignment="1">
      <alignment horizontal="center" vertical="top"/>
    </xf>
    <xf numFmtId="1" fontId="0" fillId="0" borderId="0" xfId="0" applyFill="1" applyBorder="1" applyAlignment="1">
      <alignment vertical="top"/>
    </xf>
    <xf numFmtId="1" fontId="0" fillId="0" borderId="0" xfId="0" applyFill="1" applyBorder="1" applyAlignment="1">
      <alignment horizontal="center" vertical="center"/>
    </xf>
    <xf numFmtId="1" fontId="0" fillId="0" borderId="0" xfId="0" applyFill="1" applyBorder="1" applyAlignment="1">
      <alignment vertical="center"/>
    </xf>
    <xf numFmtId="1" fontId="0" fillId="0" borderId="0" xfId="0" applyFill="1" applyBorder="1" applyAlignment="1">
      <alignment vertical="center" wrapText="1"/>
    </xf>
    <xf numFmtId="1" fontId="0" fillId="0" borderId="0" xfId="0" applyFill="1" applyBorder="1" applyAlignment="1">
      <alignment vertical="top" wrapText="1"/>
    </xf>
    <xf numFmtId="1" fontId="97" fillId="0" borderId="0" xfId="0" applyFont="1" applyFill="1" applyBorder="1" applyAlignment="1">
      <alignment horizontal="center" vertical="top"/>
    </xf>
    <xf numFmtId="1" fontId="0" fillId="0" borderId="0" xfId="108" applyFill="1" applyBorder="1" applyAlignment="1">
      <alignment vertical="top" wrapText="1"/>
      <protection/>
    </xf>
    <xf numFmtId="0" fontId="4" fillId="5" borderId="20" xfId="111" applyFont="1" applyBorder="1" applyAlignment="1" applyProtection="1">
      <alignment/>
      <protection locked="0"/>
    </xf>
    <xf numFmtId="0" fontId="1" fillId="5" borderId="21" xfId="111" applyBorder="1" applyAlignment="1">
      <alignment/>
      <protection/>
    </xf>
    <xf numFmtId="0" fontId="1" fillId="5" borderId="22" xfId="111" applyBorder="1" applyAlignment="1">
      <alignment/>
      <protection/>
    </xf>
    <xf numFmtId="0" fontId="8" fillId="24" borderId="0" xfId="114" applyFont="1" applyFill="1" applyBorder="1" applyAlignment="1">
      <alignment horizontal="right" indent="1"/>
      <protection/>
    </xf>
    <xf numFmtId="0" fontId="8" fillId="24" borderId="35" xfId="114" applyFont="1" applyFill="1" applyBorder="1" applyAlignment="1">
      <alignment horizontal="right" indent="1"/>
      <protection/>
    </xf>
    <xf numFmtId="0" fontId="85" fillId="4" borderId="11" xfId="114" applyFont="1" applyFill="1" applyBorder="1" applyAlignment="1" applyProtection="1">
      <alignment horizontal="left"/>
      <protection locked="0"/>
    </xf>
    <xf numFmtId="0" fontId="85" fillId="4" borderId="12" xfId="114" applyFont="1" applyFill="1" applyBorder="1" applyAlignment="1" applyProtection="1">
      <alignment horizontal="left"/>
      <protection locked="0"/>
    </xf>
    <xf numFmtId="0" fontId="85" fillId="4" borderId="19" xfId="114" applyFont="1" applyFill="1" applyBorder="1" applyAlignment="1" applyProtection="1">
      <alignment horizontal="left"/>
      <protection locked="0"/>
    </xf>
    <xf numFmtId="0" fontId="98" fillId="4" borderId="10" xfId="111" applyFont="1" applyFill="1" applyBorder="1" applyAlignment="1">
      <alignment/>
      <protection/>
    </xf>
    <xf numFmtId="0" fontId="85" fillId="4" borderId="10" xfId="111" applyFont="1" applyFill="1" applyBorder="1" applyAlignment="1">
      <alignment/>
      <protection/>
    </xf>
    <xf numFmtId="14" fontId="98" fillId="4" borderId="12" xfId="111" applyNumberFormat="1" applyFont="1" applyFill="1" applyBorder="1" applyAlignment="1">
      <alignment/>
      <protection/>
    </xf>
    <xf numFmtId="14" fontId="85" fillId="4" borderId="12" xfId="110" applyNumberFormat="1" applyFont="1" applyFill="1" applyBorder="1" applyAlignment="1">
      <alignment/>
      <protection/>
    </xf>
    <xf numFmtId="14" fontId="85" fillId="4" borderId="19" xfId="110" applyNumberFormat="1" applyFont="1" applyFill="1" applyBorder="1" applyAlignment="1">
      <alignment/>
      <protection/>
    </xf>
    <xf numFmtId="0" fontId="85" fillId="4" borderId="10" xfId="114" applyFont="1" applyFill="1" applyBorder="1" applyAlignment="1" applyProtection="1">
      <alignment horizontal="left"/>
      <protection locked="0"/>
    </xf>
    <xf numFmtId="0" fontId="85" fillId="5" borderId="12" xfId="114" applyFont="1" applyBorder="1" applyAlignment="1">
      <alignment/>
      <protection/>
    </xf>
    <xf numFmtId="0" fontId="85" fillId="5" borderId="19" xfId="114" applyFont="1" applyBorder="1" applyAlignment="1">
      <alignment/>
      <protection/>
    </xf>
    <xf numFmtId="0" fontId="1" fillId="0" borderId="0" xfId="111" applyFont="1" applyFill="1" applyBorder="1" applyAlignment="1" applyProtection="1">
      <alignment/>
      <protection/>
    </xf>
    <xf numFmtId="0" fontId="1" fillId="5" borderId="0" xfId="111" applyBorder="1" applyAlignment="1">
      <alignment/>
      <protection/>
    </xf>
    <xf numFmtId="0" fontId="7" fillId="0" borderId="0" xfId="111" applyFont="1" applyFill="1" applyAlignment="1">
      <alignment/>
      <protection/>
    </xf>
    <xf numFmtId="0" fontId="1" fillId="0" borderId="0" xfId="110" applyFill="1" applyAlignment="1">
      <alignment/>
      <protection/>
    </xf>
    <xf numFmtId="0" fontId="98" fillId="4" borderId="12" xfId="111" applyFont="1" applyFill="1" applyBorder="1" applyAlignment="1">
      <alignment/>
      <protection/>
    </xf>
    <xf numFmtId="0" fontId="85" fillId="4" borderId="12" xfId="110" applyFont="1" applyFill="1" applyBorder="1" applyAlignment="1">
      <alignment/>
      <protection/>
    </xf>
    <xf numFmtId="0" fontId="85" fillId="4" borderId="19" xfId="110" applyFont="1" applyFill="1" applyBorder="1" applyAlignment="1">
      <alignment/>
      <protection/>
    </xf>
    <xf numFmtId="0" fontId="13" fillId="26" borderId="0" xfId="109" applyFont="1" applyFill="1" applyBorder="1" applyAlignment="1">
      <alignment horizontal="left" vertical="center"/>
      <protection/>
    </xf>
    <xf numFmtId="1" fontId="3" fillId="3" borderId="12" xfId="0" applyFont="1" applyFill="1" applyBorder="1" applyAlignment="1">
      <alignment horizontal="left" vertical="center"/>
    </xf>
    <xf numFmtId="0" fontId="4" fillId="0" borderId="0" xfId="115" applyFont="1" applyFill="1" applyBorder="1" applyAlignment="1">
      <alignment horizontal="left" vertical="center"/>
      <protection/>
    </xf>
    <xf numFmtId="2" fontId="28" fillId="24" borderId="11" xfId="114" applyNumberFormat="1" applyFont="1" applyFill="1" applyBorder="1" applyAlignment="1">
      <alignment horizontal="center" vertical="center" wrapText="1"/>
      <protection/>
    </xf>
    <xf numFmtId="2" fontId="28" fillId="24" borderId="12" xfId="114" applyNumberFormat="1" applyFont="1" applyFill="1" applyBorder="1" applyAlignment="1">
      <alignment horizontal="center" vertical="center" wrapText="1"/>
      <protection/>
    </xf>
    <xf numFmtId="2" fontId="28" fillId="24" borderId="19" xfId="114" applyNumberFormat="1" applyFont="1" applyFill="1" applyBorder="1" applyAlignment="1">
      <alignment horizontal="center" vertical="center" wrapText="1"/>
      <protection/>
    </xf>
    <xf numFmtId="0" fontId="2" fillId="0" borderId="0" xfId="113" applyFont="1" applyFill="1" applyAlignment="1">
      <alignment horizontal="left"/>
      <protection/>
    </xf>
    <xf numFmtId="0" fontId="2" fillId="0" borderId="0" xfId="113" applyFont="1" applyFill="1" applyAlignment="1">
      <alignment/>
      <protection/>
    </xf>
    <xf numFmtId="168" fontId="8" fillId="24" borderId="11" xfId="114" applyNumberFormat="1" applyFont="1" applyFill="1" applyBorder="1" applyAlignment="1" quotePrefix="1">
      <alignment horizontal="right" vertical="center" wrapText="1"/>
      <protection/>
    </xf>
    <xf numFmtId="168" fontId="8" fillId="24" borderId="19" xfId="114" applyNumberFormat="1" applyFont="1" applyFill="1" applyBorder="1" applyAlignment="1" quotePrefix="1">
      <alignment horizontal="right" vertical="center" wrapText="1"/>
      <protection/>
    </xf>
    <xf numFmtId="0" fontId="2" fillId="5" borderId="0" xfId="116" applyFont="1" applyAlignment="1">
      <alignment/>
      <protection/>
    </xf>
    <xf numFmtId="0" fontId="2" fillId="5" borderId="0" xfId="113" applyFont="1" applyAlignment="1">
      <alignment/>
      <protection/>
    </xf>
    <xf numFmtId="0" fontId="28" fillId="18" borderId="11" xfId="116" applyFont="1" applyFill="1" applyBorder="1" applyAlignment="1">
      <alignment horizontal="right"/>
      <protection/>
    </xf>
    <xf numFmtId="0" fontId="28" fillId="18" borderId="12" xfId="116" applyFont="1" applyFill="1" applyBorder="1" applyAlignment="1">
      <alignment horizontal="right"/>
      <protection/>
    </xf>
    <xf numFmtId="0" fontId="28" fillId="18" borderId="19" xfId="116" applyFont="1" applyFill="1" applyBorder="1" applyAlignment="1">
      <alignment horizontal="right"/>
      <protection/>
    </xf>
    <xf numFmtId="49" fontId="28" fillId="24" borderId="31" xfId="118" applyNumberFormat="1" applyFont="1" applyFill="1" applyBorder="1" applyAlignment="1">
      <alignment horizontal="center" vertical="center" wrapText="1"/>
      <protection/>
    </xf>
    <xf numFmtId="49" fontId="28" fillId="24" borderId="0" xfId="118" applyNumberFormat="1" applyFont="1" applyFill="1" applyBorder="1" applyAlignment="1">
      <alignment horizontal="center" vertical="center" wrapText="1"/>
      <protection/>
    </xf>
    <xf numFmtId="0" fontId="1" fillId="5" borderId="0" xfId="113" applyAlignment="1">
      <alignment/>
      <protection/>
    </xf>
    <xf numFmtId="0" fontId="99" fillId="31" borderId="11" xfId="0" applyNumberFormat="1" applyFont="1" applyFill="1" applyBorder="1" applyAlignment="1" applyProtection="1">
      <alignment horizontal="center" vertical="center"/>
      <protection locked="0"/>
    </xf>
    <xf numFmtId="0" fontId="99" fillId="31" borderId="12" xfId="0" applyNumberFormat="1" applyFont="1" applyFill="1" applyBorder="1" applyAlignment="1" applyProtection="1">
      <alignment horizontal="center" vertical="center"/>
      <protection locked="0"/>
    </xf>
    <xf numFmtId="0" fontId="32" fillId="33" borderId="11" xfId="0" applyNumberFormat="1" applyFont="1" applyFill="1" applyBorder="1" applyAlignment="1" applyProtection="1">
      <alignment horizontal="center"/>
      <protection locked="0"/>
    </xf>
    <xf numFmtId="0" fontId="32" fillId="33" borderId="12" xfId="0" applyNumberFormat="1" applyFont="1" applyFill="1" applyBorder="1" applyAlignment="1" applyProtection="1">
      <alignment horizontal="center"/>
      <protection locked="0"/>
    </xf>
    <xf numFmtId="0" fontId="32" fillId="33" borderId="19" xfId="0" applyNumberFormat="1" applyFont="1" applyFill="1" applyBorder="1" applyAlignment="1" applyProtection="1">
      <alignment horizontal="center"/>
      <protection locked="0"/>
    </xf>
    <xf numFmtId="0" fontId="32" fillId="22" borderId="11" xfId="0" applyNumberFormat="1" applyFont="1" applyFill="1" applyBorder="1" applyAlignment="1" applyProtection="1">
      <alignment horizontal="center"/>
      <protection locked="0"/>
    </xf>
    <xf numFmtId="0" fontId="32" fillId="22" borderId="12" xfId="0" applyNumberFormat="1" applyFont="1" applyFill="1" applyBorder="1" applyAlignment="1" applyProtection="1">
      <alignment horizontal="center"/>
      <protection locked="0"/>
    </xf>
    <xf numFmtId="0" fontId="32" fillId="22" borderId="19" xfId="0" applyNumberFormat="1" applyFont="1" applyFill="1" applyBorder="1" applyAlignment="1" applyProtection="1">
      <alignment horizontal="center"/>
      <protection locked="0"/>
    </xf>
    <xf numFmtId="0" fontId="99" fillId="32" borderId="12" xfId="0" applyNumberFormat="1" applyFont="1" applyFill="1" applyBorder="1" applyAlignment="1" applyProtection="1">
      <alignment horizontal="center" vertical="center"/>
      <protection locked="0"/>
    </xf>
    <xf numFmtId="0" fontId="99" fillId="32" borderId="19" xfId="0" applyNumberFormat="1" applyFont="1" applyFill="1" applyBorder="1" applyAlignment="1" applyProtection="1">
      <alignment horizontal="center" vertical="center"/>
      <protection locked="0"/>
    </xf>
    <xf numFmtId="49" fontId="3" fillId="34" borderId="11" xfId="116" applyNumberFormat="1" applyFont="1" applyFill="1" applyBorder="1" applyAlignment="1">
      <alignment horizontal="center" vertical="center" wrapText="1"/>
      <protection/>
    </xf>
    <xf numFmtId="49" fontId="3" fillId="34" borderId="12" xfId="116" applyNumberFormat="1" applyFont="1" applyFill="1" applyBorder="1" applyAlignment="1">
      <alignment horizontal="center" vertical="center" wrapText="1"/>
      <protection/>
    </xf>
    <xf numFmtId="49" fontId="3" fillId="34" borderId="19" xfId="116" applyNumberFormat="1" applyFont="1" applyFill="1" applyBorder="1" applyAlignment="1">
      <alignment horizontal="center" vertical="center" wrapText="1"/>
      <protection/>
    </xf>
    <xf numFmtId="0" fontId="43" fillId="30" borderId="36" xfId="0" applyNumberFormat="1" applyFont="1" applyFill="1" applyBorder="1" applyAlignment="1" applyProtection="1">
      <alignment horizontal="center" vertical="center"/>
      <protection locked="0"/>
    </xf>
    <xf numFmtId="0" fontId="43" fillId="30" borderId="13" xfId="0" applyNumberFormat="1" applyFont="1" applyFill="1" applyBorder="1" applyAlignment="1" applyProtection="1">
      <alignment horizontal="center" vertical="center"/>
      <protection locked="0"/>
    </xf>
    <xf numFmtId="0" fontId="43" fillId="30" borderId="37" xfId="0" applyNumberFormat="1" applyFont="1" applyFill="1" applyBorder="1" applyAlignment="1" applyProtection="1">
      <alignment horizontal="center" vertical="center"/>
      <protection locked="0"/>
    </xf>
    <xf numFmtId="49" fontId="3" fillId="27" borderId="11" xfId="116" applyNumberFormat="1" applyFont="1" applyFill="1" applyBorder="1" applyAlignment="1">
      <alignment horizontal="center" vertical="center" wrapText="1"/>
      <protection/>
    </xf>
    <xf numFmtId="49" fontId="3" fillId="27" borderId="12" xfId="116" applyNumberFormat="1" applyFont="1" applyFill="1" applyBorder="1" applyAlignment="1">
      <alignment horizontal="center" vertical="center" wrapText="1"/>
      <protection/>
    </xf>
    <xf numFmtId="49" fontId="3" fillId="27" borderId="19" xfId="116" applyNumberFormat="1" applyFont="1" applyFill="1" applyBorder="1" applyAlignment="1">
      <alignment horizontal="center" vertical="center" wrapText="1"/>
      <protection/>
    </xf>
    <xf numFmtId="49" fontId="28" fillId="17" borderId="11" xfId="116" applyNumberFormat="1" applyFont="1" applyFill="1" applyBorder="1" applyAlignment="1">
      <alignment horizontal="center" vertical="center" wrapText="1"/>
      <protection/>
    </xf>
    <xf numFmtId="49" fontId="28" fillId="17" borderId="12" xfId="116" applyNumberFormat="1" applyFont="1" applyFill="1" applyBorder="1" applyAlignment="1">
      <alignment horizontal="center" vertical="center" wrapText="1"/>
      <protection/>
    </xf>
    <xf numFmtId="49" fontId="28" fillId="17" borderId="19" xfId="116" applyNumberFormat="1" applyFont="1" applyFill="1" applyBorder="1" applyAlignment="1">
      <alignment horizontal="center" vertical="center" wrapText="1"/>
      <protection/>
    </xf>
    <xf numFmtId="49" fontId="3" fillId="38" borderId="11" xfId="116" applyNumberFormat="1" applyFont="1" applyFill="1" applyBorder="1" applyAlignment="1">
      <alignment horizontal="center" vertical="center" wrapText="1"/>
      <protection/>
    </xf>
    <xf numFmtId="49" fontId="3" fillId="38" borderId="12" xfId="116" applyNumberFormat="1" applyFont="1" applyFill="1" applyBorder="1" applyAlignment="1">
      <alignment horizontal="center" vertical="center" wrapText="1"/>
      <protection/>
    </xf>
    <xf numFmtId="49" fontId="3" fillId="38" borderId="19" xfId="116" applyNumberFormat="1" applyFont="1" applyFill="1" applyBorder="1" applyAlignment="1">
      <alignment horizontal="center" vertical="center" wrapText="1"/>
      <protection/>
    </xf>
    <xf numFmtId="49" fontId="28" fillId="37" borderId="11" xfId="116" applyNumberFormat="1" applyFont="1" applyFill="1" applyBorder="1" applyAlignment="1">
      <alignment horizontal="center" vertical="center" wrapText="1"/>
      <protection/>
    </xf>
    <xf numFmtId="49" fontId="28" fillId="37" borderId="12" xfId="116" applyNumberFormat="1" applyFont="1" applyFill="1" applyBorder="1" applyAlignment="1">
      <alignment horizontal="center" vertical="center" wrapText="1"/>
      <protection/>
    </xf>
    <xf numFmtId="49" fontId="28" fillId="37" borderId="19" xfId="116" applyNumberFormat="1" applyFont="1" applyFill="1" applyBorder="1" applyAlignment="1">
      <alignment horizontal="center" vertical="center" wrapText="1"/>
      <protection/>
    </xf>
    <xf numFmtId="49" fontId="28" fillId="36" borderId="11" xfId="116" applyNumberFormat="1" applyFont="1" applyFill="1" applyBorder="1" applyAlignment="1">
      <alignment horizontal="center" vertical="center" wrapText="1"/>
      <protection/>
    </xf>
    <xf numFmtId="49" fontId="28" fillId="36" borderId="12" xfId="116" applyNumberFormat="1" applyFont="1" applyFill="1" applyBorder="1" applyAlignment="1">
      <alignment horizontal="center" vertical="center" wrapText="1"/>
      <protection/>
    </xf>
    <xf numFmtId="49" fontId="28" fillId="36" borderId="19" xfId="116" applyNumberFormat="1" applyFont="1" applyFill="1" applyBorder="1" applyAlignment="1">
      <alignment horizontal="center" vertical="center" wrapText="1"/>
      <protection/>
    </xf>
    <xf numFmtId="49" fontId="28" fillId="35" borderId="11" xfId="116" applyNumberFormat="1" applyFont="1" applyFill="1" applyBorder="1" applyAlignment="1">
      <alignment horizontal="center" vertical="center" wrapText="1"/>
      <protection/>
    </xf>
    <xf numFmtId="49" fontId="28" fillId="35" borderId="12" xfId="116" applyNumberFormat="1" applyFont="1" applyFill="1" applyBorder="1" applyAlignment="1">
      <alignment horizontal="center" vertical="center" wrapText="1"/>
      <protection/>
    </xf>
    <xf numFmtId="49" fontId="28" fillId="35" borderId="19" xfId="116" applyNumberFormat="1" applyFont="1" applyFill="1" applyBorder="1" applyAlignment="1">
      <alignment horizontal="center" vertical="center" wrapText="1"/>
      <protection/>
    </xf>
    <xf numFmtId="0" fontId="99" fillId="29" borderId="36" xfId="0" applyNumberFormat="1" applyFont="1" applyFill="1" applyBorder="1" applyAlignment="1" applyProtection="1">
      <alignment horizontal="center" vertical="center"/>
      <protection locked="0"/>
    </xf>
    <xf numFmtId="0" fontId="99" fillId="29" borderId="13" xfId="0" applyNumberFormat="1" applyFont="1" applyFill="1" applyBorder="1" applyAlignment="1" applyProtection="1">
      <alignment horizontal="center" vertical="center"/>
      <protection locked="0"/>
    </xf>
    <xf numFmtId="0" fontId="99" fillId="29" borderId="37" xfId="0" applyNumberFormat="1" applyFont="1" applyFill="1" applyBorder="1" applyAlignment="1" applyProtection="1">
      <alignment horizontal="center" vertical="center"/>
      <protection locked="0"/>
    </xf>
    <xf numFmtId="167" fontId="85" fillId="4" borderId="10" xfId="113" applyNumberFormat="1" applyFont="1" applyFill="1" applyBorder="1" applyAlignment="1">
      <alignment horizontal="left"/>
      <protection/>
    </xf>
    <xf numFmtId="168" fontId="28" fillId="24" borderId="11" xfId="113" applyNumberFormat="1" applyFont="1" applyFill="1" applyBorder="1" applyAlignment="1" quotePrefix="1">
      <alignment horizontal="left" vertical="center" wrapText="1"/>
      <protection/>
    </xf>
    <xf numFmtId="168" fontId="28" fillId="24" borderId="12" xfId="113" applyNumberFormat="1" applyFont="1" applyFill="1" applyBorder="1" applyAlignment="1" quotePrefix="1">
      <alignment horizontal="left" vertical="center" wrapText="1"/>
      <protection/>
    </xf>
    <xf numFmtId="168" fontId="28" fillId="24" borderId="19" xfId="113" applyNumberFormat="1" applyFont="1" applyFill="1" applyBorder="1" applyAlignment="1" quotePrefix="1">
      <alignment horizontal="left" vertical="center" wrapText="1"/>
      <protection/>
    </xf>
  </cellXfs>
  <cellStyles count="12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lockout" xfId="65"/>
    <cellStyle name="Blockout 2" xfId="66"/>
    <cellStyle name="Blockout 2 2" xfId="67"/>
    <cellStyle name="Blockout 3" xfId="68"/>
    <cellStyle name="Calculation" xfId="69"/>
    <cellStyle name="Calculation 2" xfId="70"/>
    <cellStyle name="Check Cell" xfId="71"/>
    <cellStyle name="Check Cell 2" xfId="72"/>
    <cellStyle name="Comma" xfId="73"/>
    <cellStyle name="Comma [0]" xfId="74"/>
    <cellStyle name="Comma 2" xfId="75"/>
    <cellStyle name="Comma 2 2" xfId="76"/>
    <cellStyle name="Comma 3" xfId="77"/>
    <cellStyle name="Currency" xfId="78"/>
    <cellStyle name="Currency [0]" xfId="79"/>
    <cellStyle name="Explanatory Text" xfId="80"/>
    <cellStyle name="Followed Hyperlink" xfId="81"/>
    <cellStyle name="Good" xfId="82"/>
    <cellStyle name="Good 2" xfId="83"/>
    <cellStyle name="Heading 1" xfId="84"/>
    <cellStyle name="Heading 2" xfId="85"/>
    <cellStyle name="Heading 3" xfId="86"/>
    <cellStyle name="Heading 4" xfId="87"/>
    <cellStyle name="Hyperlink" xfId="88"/>
    <cellStyle name="Input" xfId="89"/>
    <cellStyle name="Input 2" xfId="90"/>
    <cellStyle name="Input1" xfId="91"/>
    <cellStyle name="Input1 2" xfId="92"/>
    <cellStyle name="Input1 2 2" xfId="93"/>
    <cellStyle name="Input1 3" xfId="94"/>
    <cellStyle name="Input2" xfId="95"/>
    <cellStyle name="Input2 2" xfId="96"/>
    <cellStyle name="Input3" xfId="97"/>
    <cellStyle name="Input3 2" xfId="98"/>
    <cellStyle name="Input3 2 2" xfId="99"/>
    <cellStyle name="Input3 3" xfId="100"/>
    <cellStyle name="Linked Cell" xfId="101"/>
    <cellStyle name="Neutral" xfId="102"/>
    <cellStyle name="Neutral 2" xfId="103"/>
    <cellStyle name="Normal 2" xfId="104"/>
    <cellStyle name="Normal 2 2" xfId="105"/>
    <cellStyle name="Normal 3" xfId="106"/>
    <cellStyle name="Normal 3 2" xfId="107"/>
    <cellStyle name="Normal 4" xfId="108"/>
    <cellStyle name="Normal_2010 06 02 - Urgent RIN for Vic DNSPs revised proposals" xfId="109"/>
    <cellStyle name="Normal_2010 06 22 - AA - Scheme Templates for data collection" xfId="110"/>
    <cellStyle name="Normal_2010 06 22 - IE - Scheme Template for data collection" xfId="111"/>
    <cellStyle name="Normal_Book1" xfId="112"/>
    <cellStyle name="Normal_D11 2371025  Financial information - 2012 Draft RIN - Ausgrid" xfId="113"/>
    <cellStyle name="Normal_D11 2371025  Financial information - 2012 Draft RIN - Ausgrid 2" xfId="114"/>
    <cellStyle name="Normal_D12 1569  Opex, DMIS, EBSS - 2012 draft RIN - Ausgrid" xfId="115"/>
    <cellStyle name="Normal_D12 16703  Overheads, Avoided Cost, ACS, Demand and Revenue - 2012 draft RIN - Ausgrid" xfId="116"/>
    <cellStyle name="Normal_D12 16703  Overheads, Avoided Cost, ACS, Demand and Revenue - 2012 draft RIN - Ausgrid 2" xfId="117"/>
    <cellStyle name="Normal_Sheet1" xfId="118"/>
    <cellStyle name="Note" xfId="119"/>
    <cellStyle name="Note 2" xfId="120"/>
    <cellStyle name="Output" xfId="121"/>
    <cellStyle name="Output 2" xfId="122"/>
    <cellStyle name="Percent" xfId="123"/>
    <cellStyle name="Percent 2" xfId="124"/>
    <cellStyle name="Style 1" xfId="125"/>
    <cellStyle name="Style 1 2" xfId="126"/>
    <cellStyle name="Style 1 2 2" xfId="127"/>
    <cellStyle name="Style 1 3" xfId="128"/>
    <cellStyle name="Subtitle" xfId="129"/>
    <cellStyle name="Table Heading" xfId="130"/>
    <cellStyle name="Table Text" xfId="131"/>
    <cellStyle name="Table Text With Lines" xfId="132"/>
    <cellStyle name="Table Total Row" xfId="133"/>
    <cellStyle name="Title" xfId="134"/>
    <cellStyle name="Total" xfId="135"/>
    <cellStyle name="Warning Text" xfId="136"/>
  </cellStyles>
  <dxfs count="2">
    <dxf>
      <font>
        <b/>
        <i val="0"/>
        <color rgb="FFFFFFFF"/>
      </font>
      <fill>
        <patternFill>
          <bgColor theme="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 val="0"/>
        <i val="0"/>
        <name val="Calibri"/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</dxfs>
  <tableStyles count="1" defaultTableStyle="TableStyleMedium2" defaultPivotStyle="PivotStyleLight16">
    <tableStyle name="ERA Table Grid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Relationship Id="rId2" Type="http://schemas.openxmlformats.org/officeDocument/2006/relationships/image" Target="../media/image2.png" /><Relationship Id="rId3" Type="http://schemas.openxmlformats.org/officeDocument/2006/relationships/hyperlink" Target="#Contents!A1" /><Relationship Id="rId4" Type="http://schemas.openxmlformats.org/officeDocument/2006/relationships/hyperlink" Target="#Contents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Relationship Id="rId2" Type="http://schemas.openxmlformats.org/officeDocument/2006/relationships/image" Target="../media/image2.png" /><Relationship Id="rId3" Type="http://schemas.openxmlformats.org/officeDocument/2006/relationships/hyperlink" Target="#Contents!A1" /><Relationship Id="rId4" Type="http://schemas.openxmlformats.org/officeDocument/2006/relationships/hyperlink" Target="#Contents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Cover!A1" /><Relationship Id="rId2" Type="http://schemas.openxmlformats.org/officeDocument/2006/relationships/hyperlink" Target="#'1. Pipeline information'!A1" /><Relationship Id="rId3" Type="http://schemas.openxmlformats.org/officeDocument/2006/relationships/hyperlink" Target="#'2. Revenues and expenses'!Print_Area" /><Relationship Id="rId4" Type="http://schemas.openxmlformats.org/officeDocument/2006/relationships/hyperlink" Target="#'2.3 Indirect revenue'!Print_Area" /><Relationship Id="rId5" Type="http://schemas.openxmlformats.org/officeDocument/2006/relationships/hyperlink" Target="#'2.2 Revenue contributions '!Print_Area" /><Relationship Id="rId6" Type="http://schemas.openxmlformats.org/officeDocument/2006/relationships/hyperlink" Target="#'1.1 Financial summary'!A1" /><Relationship Id="rId7" Type="http://schemas.openxmlformats.org/officeDocument/2006/relationships/hyperlink" Target="#'2.4 Shared costs'!Print_Area" /><Relationship Id="rId8" Type="http://schemas.openxmlformats.org/officeDocument/2006/relationships/hyperlink" Target="#'3. Statement of pipeline assets'!Print_Area" /><Relationship Id="rId9" Type="http://schemas.openxmlformats.org/officeDocument/2006/relationships/hyperlink" Target="#'5. Weighted average price'!Print_Area" /><Relationship Id="rId10" Type="http://schemas.openxmlformats.org/officeDocument/2006/relationships/hyperlink" Target="#'6. Notes'!Print_Area" /><Relationship Id="rId11" Type="http://schemas.openxmlformats.org/officeDocument/2006/relationships/hyperlink" Target="#'3.1 Pipeline asset useful life'!Print_Area" /><Relationship Id="rId12" Type="http://schemas.openxmlformats.org/officeDocument/2006/relationships/hyperlink" Target="#'2.1 Revenue by service'!Print_Area" /><Relationship Id="rId13" Type="http://schemas.openxmlformats.org/officeDocument/2006/relationships/hyperlink" Target="#'4 Recovered capital'!Print_Area" /><Relationship Id="rId14" Type="http://schemas.openxmlformats.org/officeDocument/2006/relationships/hyperlink" Target="#'5.1 Exempt WAP services'!Print_Area" /><Relationship Id="rId15" Type="http://schemas.openxmlformats.org/officeDocument/2006/relationships/hyperlink" Target="#'3.2 Shared supporting assets'!Print_Area" /><Relationship Id="rId16" Type="http://schemas.openxmlformats.org/officeDocument/2006/relationships/hyperlink" Target="#'4.1 Pipelines capex'!Print_Area" /><Relationship Id="rId17" Type="http://schemas.openxmlformats.org/officeDocument/2006/relationships/hyperlink" Target="#'Amendment record'!A1" /><Relationship Id="rId18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Relationship Id="rId2" Type="http://schemas.openxmlformats.org/officeDocument/2006/relationships/image" Target="../media/image2.png" /><Relationship Id="rId3" Type="http://schemas.openxmlformats.org/officeDocument/2006/relationships/hyperlink" Target="#Contents!A1" /><Relationship Id="rId4" Type="http://schemas.openxmlformats.org/officeDocument/2006/relationships/hyperlink" Target="#Contents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Relationship Id="rId2" Type="http://schemas.openxmlformats.org/officeDocument/2006/relationships/image" Target="../media/image2.png" /><Relationship Id="rId3" Type="http://schemas.openxmlformats.org/officeDocument/2006/relationships/hyperlink" Target="#Contents!A1" /><Relationship Id="rId4" Type="http://schemas.openxmlformats.org/officeDocument/2006/relationships/hyperlink" Target="#Contents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0</xdr:row>
      <xdr:rowOff>38100</xdr:rowOff>
    </xdr:from>
    <xdr:to>
      <xdr:col>8</xdr:col>
      <xdr:colOff>133350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8100"/>
          <a:ext cx="1762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371475</xdr:colOff>
      <xdr:row>0</xdr:row>
      <xdr:rowOff>76200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371475" cy="762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390525</xdr:colOff>
      <xdr:row>1</xdr:row>
      <xdr:rowOff>19050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390525" cy="27622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390525</xdr:colOff>
      <xdr:row>1</xdr:row>
      <xdr:rowOff>19050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390525" cy="27622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762000" cy="2667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390525</xdr:colOff>
      <xdr:row>1</xdr:row>
      <xdr:rowOff>19050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390525" cy="27622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390525</xdr:colOff>
      <xdr:row>1</xdr:row>
      <xdr:rowOff>19050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390525" cy="27622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800100" cy="0"/>
          <a:chOff x="0" y="2"/>
          <a:chExt cx="77" cy="61"/>
        </a:xfrm>
        <a:solidFill>
          <a:srgbClr val="FFFFFF"/>
        </a:solidFill>
      </xdr:grpSpPr>
      <xdr:sp>
        <xdr:nvSpPr>
          <xdr:cNvPr id="2" name="AutoShape 45">
            <a:hlinkClick r:id="rId1"/>
          </xdr:cNvPr>
          <xdr:cNvSpPr>
            <a:spLocks/>
          </xdr:cNvSpPr>
        </xdr:nvSpPr>
        <xdr:spPr>
          <a:xfrm>
            <a:off x="0" y="1"/>
            <a:ext cx="0" cy="0"/>
          </a:xfrm>
          <a:prstGeom prst="bevel">
            <a:avLst/>
          </a:prstGeom>
          <a:solidFill>
            <a:srgbClr val="C0C0C0">
              <a:alpha val="90000"/>
            </a:srgbClr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Contents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2"/>
            <a:ext cx="74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4" name="Group 7"/>
        <xdr:cNvGrpSpPr>
          <a:grpSpLocks/>
        </xdr:cNvGrpSpPr>
      </xdr:nvGrpSpPr>
      <xdr:grpSpPr>
        <a:xfrm>
          <a:off x="0" y="0"/>
          <a:ext cx="800100" cy="0"/>
          <a:chOff x="0" y="2"/>
          <a:chExt cx="77" cy="61"/>
        </a:xfrm>
        <a:solidFill>
          <a:srgbClr val="FFFFFF"/>
        </a:solidFill>
      </xdr:grpSpPr>
      <xdr:sp>
        <xdr:nvSpPr>
          <xdr:cNvPr id="5" name="AutoShape 45">
            <a:hlinkClick r:id="rId3"/>
          </xdr:cNvPr>
          <xdr:cNvSpPr>
            <a:spLocks/>
          </xdr:cNvSpPr>
        </xdr:nvSpPr>
        <xdr:spPr>
          <a:xfrm>
            <a:off x="0" y="1"/>
            <a:ext cx="0" cy="0"/>
          </a:xfrm>
          <a:prstGeom prst="bevel">
            <a:avLst/>
          </a:prstGeom>
          <a:solidFill>
            <a:srgbClr val="C0C0C0">
              <a:alpha val="90000"/>
            </a:srgbClr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Contents</a:t>
            </a:r>
          </a:p>
        </xdr:txBody>
      </xdr:sp>
      <xdr:pic>
        <xdr:nvPicPr>
          <xdr:cNvPr id="6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2"/>
            <a:ext cx="74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390525</xdr:colOff>
      <xdr:row>1</xdr:row>
      <xdr:rowOff>0</xdr:rowOff>
    </xdr:to>
    <xdr:sp>
      <xdr:nvSpPr>
        <xdr:cNvPr id="7" name="AutoShape 45">
          <a:hlinkClick r:id="rId4"/>
        </xdr:cNvPr>
        <xdr:cNvSpPr>
          <a:spLocks/>
        </xdr:cNvSpPr>
      </xdr:nvSpPr>
      <xdr:spPr>
        <a:xfrm>
          <a:off x="0" y="0"/>
          <a:ext cx="390525" cy="25717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800100" cy="0"/>
          <a:chOff x="0" y="2"/>
          <a:chExt cx="77" cy="61"/>
        </a:xfrm>
        <a:solidFill>
          <a:srgbClr val="FFFFFF"/>
        </a:solidFill>
      </xdr:grpSpPr>
      <xdr:sp>
        <xdr:nvSpPr>
          <xdr:cNvPr id="2" name="AutoShape 45">
            <a:hlinkClick r:id="rId1"/>
          </xdr:cNvPr>
          <xdr:cNvSpPr>
            <a:spLocks/>
          </xdr:cNvSpPr>
        </xdr:nvSpPr>
        <xdr:spPr>
          <a:xfrm>
            <a:off x="0" y="1"/>
            <a:ext cx="0" cy="0"/>
          </a:xfrm>
          <a:prstGeom prst="bevel">
            <a:avLst/>
          </a:prstGeom>
          <a:solidFill>
            <a:srgbClr val="C0C0C0">
              <a:alpha val="90000"/>
            </a:srgbClr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Contents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2"/>
            <a:ext cx="74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4" name="Group 7"/>
        <xdr:cNvGrpSpPr>
          <a:grpSpLocks/>
        </xdr:cNvGrpSpPr>
      </xdr:nvGrpSpPr>
      <xdr:grpSpPr>
        <a:xfrm>
          <a:off x="0" y="0"/>
          <a:ext cx="800100" cy="0"/>
          <a:chOff x="0" y="2"/>
          <a:chExt cx="77" cy="61"/>
        </a:xfrm>
        <a:solidFill>
          <a:srgbClr val="FFFFFF"/>
        </a:solidFill>
      </xdr:grpSpPr>
      <xdr:sp>
        <xdr:nvSpPr>
          <xdr:cNvPr id="5" name="AutoShape 45">
            <a:hlinkClick r:id="rId3"/>
          </xdr:cNvPr>
          <xdr:cNvSpPr>
            <a:spLocks/>
          </xdr:cNvSpPr>
        </xdr:nvSpPr>
        <xdr:spPr>
          <a:xfrm>
            <a:off x="0" y="1"/>
            <a:ext cx="0" cy="0"/>
          </a:xfrm>
          <a:prstGeom prst="bevel">
            <a:avLst/>
          </a:prstGeom>
          <a:solidFill>
            <a:srgbClr val="C0C0C0">
              <a:alpha val="90000"/>
            </a:srgbClr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Contents</a:t>
            </a:r>
          </a:p>
        </xdr:txBody>
      </xdr:sp>
      <xdr:pic>
        <xdr:nvPicPr>
          <xdr:cNvPr id="6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2"/>
            <a:ext cx="74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390525</xdr:colOff>
      <xdr:row>1</xdr:row>
      <xdr:rowOff>0</xdr:rowOff>
    </xdr:to>
    <xdr:sp>
      <xdr:nvSpPr>
        <xdr:cNvPr id="7" name="AutoShape 45">
          <a:hlinkClick r:id="rId4"/>
        </xdr:cNvPr>
        <xdr:cNvSpPr>
          <a:spLocks/>
        </xdr:cNvSpPr>
      </xdr:nvSpPr>
      <xdr:spPr>
        <a:xfrm>
          <a:off x="0" y="0"/>
          <a:ext cx="390525" cy="25717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371475</xdr:colOff>
      <xdr:row>0</xdr:row>
      <xdr:rowOff>76200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371475" cy="762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</xdr:colOff>
      <xdr:row>0</xdr:row>
      <xdr:rowOff>161925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733425" cy="16192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5</xdr:row>
      <xdr:rowOff>19050</xdr:rowOff>
    </xdr:from>
    <xdr:to>
      <xdr:col>4</xdr:col>
      <xdr:colOff>142875</xdr:colOff>
      <xdr:row>8</xdr:row>
      <xdr:rowOff>38100</xdr:rowOff>
    </xdr:to>
    <xdr:sp>
      <xdr:nvSpPr>
        <xdr:cNvPr id="1" name="AutoShape 15">
          <a:hlinkClick r:id="rId1"/>
        </xdr:cNvPr>
        <xdr:cNvSpPr>
          <a:spLocks/>
        </xdr:cNvSpPr>
      </xdr:nvSpPr>
      <xdr:spPr>
        <a:xfrm>
          <a:off x="590550" y="1152525"/>
          <a:ext cx="2571750" cy="590550"/>
        </a:xfrm>
        <a:prstGeom prst="bevel">
          <a:avLst/>
        </a:prstGeom>
        <a:solidFill>
          <a:srgbClr val="009999">
            <a:alpha val="89000"/>
          </a:srgbClr>
        </a:solidFill>
        <a:ln w="9525" cmpd="sng">
          <a:noFill/>
        </a:ln>
      </xdr:spPr>
      <xdr:txBody>
        <a:bodyPr vertOverflow="clip" wrap="square" lIns="180000" tIns="45720" rIns="180000" bIns="4572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Cover sheet</a:t>
          </a:r>
        </a:p>
      </xdr:txBody>
    </xdr:sp>
    <xdr:clientData/>
  </xdr:twoCellAnchor>
  <xdr:twoCellAnchor>
    <xdr:from>
      <xdr:col>2</xdr:col>
      <xdr:colOff>0</xdr:colOff>
      <xdr:row>8</xdr:row>
      <xdr:rowOff>95250</xdr:rowOff>
    </xdr:from>
    <xdr:to>
      <xdr:col>4</xdr:col>
      <xdr:colOff>142875</xdr:colOff>
      <xdr:row>11</xdr:row>
      <xdr:rowOff>114300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790575" y="1800225"/>
          <a:ext cx="2371725" cy="59055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1. Pipeline information</a:t>
          </a:r>
        </a:p>
      </xdr:txBody>
    </xdr:sp>
    <xdr:clientData/>
  </xdr:twoCellAnchor>
  <xdr:twoCellAnchor>
    <xdr:from>
      <xdr:col>2</xdr:col>
      <xdr:colOff>19050</xdr:colOff>
      <xdr:row>16</xdr:row>
      <xdr:rowOff>95250</xdr:rowOff>
    </xdr:from>
    <xdr:to>
      <xdr:col>4</xdr:col>
      <xdr:colOff>161925</xdr:colOff>
      <xdr:row>19</xdr:row>
      <xdr:rowOff>76200</xdr:rowOff>
    </xdr:to>
    <xdr:sp>
      <xdr:nvSpPr>
        <xdr:cNvPr id="3" name="AutoShape 2">
          <a:hlinkClick r:id="rId3"/>
        </xdr:cNvPr>
        <xdr:cNvSpPr>
          <a:spLocks/>
        </xdr:cNvSpPr>
      </xdr:nvSpPr>
      <xdr:spPr>
        <a:xfrm>
          <a:off x="809625" y="3324225"/>
          <a:ext cx="2371725" cy="552450"/>
        </a:xfrm>
        <a:prstGeom prst="bevel">
          <a:avLst/>
        </a:prstGeom>
        <a:solidFill>
          <a:srgbClr val="009999">
            <a:alpha val="89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2. Revenues and expenses</a:t>
          </a:r>
        </a:p>
      </xdr:txBody>
    </xdr:sp>
    <xdr:clientData/>
  </xdr:twoCellAnchor>
  <xdr:twoCellAnchor>
    <xdr:from>
      <xdr:col>2</xdr:col>
      <xdr:colOff>228600</xdr:colOff>
      <xdr:row>27</xdr:row>
      <xdr:rowOff>190500</xdr:rowOff>
    </xdr:from>
    <xdr:to>
      <xdr:col>4</xdr:col>
      <xdr:colOff>371475</xdr:colOff>
      <xdr:row>31</xdr:row>
      <xdr:rowOff>19050</xdr:rowOff>
    </xdr:to>
    <xdr:sp>
      <xdr:nvSpPr>
        <xdr:cNvPr id="4" name="AutoShape 2">
          <a:hlinkClick r:id="rId4"/>
        </xdr:cNvPr>
        <xdr:cNvSpPr>
          <a:spLocks/>
        </xdr:cNvSpPr>
      </xdr:nvSpPr>
      <xdr:spPr>
        <a:xfrm>
          <a:off x="1019175" y="5534025"/>
          <a:ext cx="2371725" cy="59055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2.3 Indirect revenue</a:t>
          </a:r>
        </a:p>
      </xdr:txBody>
    </xdr:sp>
    <xdr:clientData/>
  </xdr:twoCellAnchor>
  <xdr:twoCellAnchor>
    <xdr:from>
      <xdr:col>2</xdr:col>
      <xdr:colOff>228600</xdr:colOff>
      <xdr:row>24</xdr:row>
      <xdr:rowOff>38100</xdr:rowOff>
    </xdr:from>
    <xdr:to>
      <xdr:col>4</xdr:col>
      <xdr:colOff>390525</xdr:colOff>
      <xdr:row>27</xdr:row>
      <xdr:rowOff>57150</xdr:rowOff>
    </xdr:to>
    <xdr:sp>
      <xdr:nvSpPr>
        <xdr:cNvPr id="5" name="AutoShape 2">
          <a:hlinkClick r:id="rId5"/>
        </xdr:cNvPr>
        <xdr:cNvSpPr>
          <a:spLocks/>
        </xdr:cNvSpPr>
      </xdr:nvSpPr>
      <xdr:spPr>
        <a:xfrm>
          <a:off x="1019175" y="4810125"/>
          <a:ext cx="2390775" cy="59055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2.2 Revenue contributions</a:t>
          </a:r>
        </a:p>
      </xdr:txBody>
    </xdr:sp>
    <xdr:clientData/>
  </xdr:twoCellAnchor>
  <xdr:twoCellAnchor>
    <xdr:from>
      <xdr:col>2</xdr:col>
      <xdr:colOff>247650</xdr:colOff>
      <xdr:row>12</xdr:row>
      <xdr:rowOff>95250</xdr:rowOff>
    </xdr:from>
    <xdr:to>
      <xdr:col>4</xdr:col>
      <xdr:colOff>390525</xdr:colOff>
      <xdr:row>15</xdr:row>
      <xdr:rowOff>114300</xdr:rowOff>
    </xdr:to>
    <xdr:sp>
      <xdr:nvSpPr>
        <xdr:cNvPr id="6" name="AutoShape 2">
          <a:hlinkClick r:id="rId6"/>
        </xdr:cNvPr>
        <xdr:cNvSpPr>
          <a:spLocks/>
        </xdr:cNvSpPr>
      </xdr:nvSpPr>
      <xdr:spPr>
        <a:xfrm>
          <a:off x="1038225" y="2562225"/>
          <a:ext cx="2371725" cy="59055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1.1 Financial summary
</a:t>
          </a:r>
        </a:p>
      </xdr:txBody>
    </xdr:sp>
    <xdr:clientData/>
  </xdr:twoCellAnchor>
  <xdr:twoCellAnchor>
    <xdr:from>
      <xdr:col>2</xdr:col>
      <xdr:colOff>247650</xdr:colOff>
      <xdr:row>31</xdr:row>
      <xdr:rowOff>95250</xdr:rowOff>
    </xdr:from>
    <xdr:to>
      <xdr:col>4</xdr:col>
      <xdr:colOff>390525</xdr:colOff>
      <xdr:row>34</xdr:row>
      <xdr:rowOff>95250</xdr:rowOff>
    </xdr:to>
    <xdr:sp>
      <xdr:nvSpPr>
        <xdr:cNvPr id="7" name="AutoShape 2">
          <a:hlinkClick r:id="rId7"/>
        </xdr:cNvPr>
        <xdr:cNvSpPr>
          <a:spLocks/>
        </xdr:cNvSpPr>
      </xdr:nvSpPr>
      <xdr:spPr>
        <a:xfrm>
          <a:off x="1038225" y="6200775"/>
          <a:ext cx="2371725" cy="5715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2.4 Shared costs</a:t>
          </a:r>
        </a:p>
      </xdr:txBody>
    </xdr:sp>
    <xdr:clientData/>
  </xdr:twoCellAnchor>
  <xdr:twoCellAnchor>
    <xdr:from>
      <xdr:col>5</xdr:col>
      <xdr:colOff>142875</xdr:colOff>
      <xdr:row>5</xdr:row>
      <xdr:rowOff>19050</xdr:rowOff>
    </xdr:from>
    <xdr:to>
      <xdr:col>8</xdr:col>
      <xdr:colOff>85725</xdr:colOff>
      <xdr:row>8</xdr:row>
      <xdr:rowOff>0</xdr:rowOff>
    </xdr:to>
    <xdr:sp>
      <xdr:nvSpPr>
        <xdr:cNvPr id="8" name="AutoShape 2">
          <a:hlinkClick r:id="rId8"/>
        </xdr:cNvPr>
        <xdr:cNvSpPr>
          <a:spLocks/>
        </xdr:cNvSpPr>
      </xdr:nvSpPr>
      <xdr:spPr>
        <a:xfrm>
          <a:off x="4162425" y="1152525"/>
          <a:ext cx="2552700" cy="552450"/>
        </a:xfrm>
        <a:prstGeom prst="bevel">
          <a:avLst/>
        </a:prstGeom>
        <a:solidFill>
          <a:srgbClr val="009999">
            <a:alpha val="89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3. Statement of pipeline assets</a:t>
          </a:r>
        </a:p>
      </xdr:txBody>
    </xdr:sp>
    <xdr:clientData/>
  </xdr:twoCellAnchor>
  <xdr:twoCellAnchor>
    <xdr:from>
      <xdr:col>5</xdr:col>
      <xdr:colOff>85725</xdr:colOff>
      <xdr:row>24</xdr:row>
      <xdr:rowOff>19050</xdr:rowOff>
    </xdr:from>
    <xdr:to>
      <xdr:col>8</xdr:col>
      <xdr:colOff>57150</xdr:colOff>
      <xdr:row>27</xdr:row>
      <xdr:rowOff>19050</xdr:rowOff>
    </xdr:to>
    <xdr:sp>
      <xdr:nvSpPr>
        <xdr:cNvPr id="9" name="AutoShape 2">
          <a:hlinkClick r:id="rId9"/>
        </xdr:cNvPr>
        <xdr:cNvSpPr>
          <a:spLocks noChangeAspect="1"/>
        </xdr:cNvSpPr>
      </xdr:nvSpPr>
      <xdr:spPr>
        <a:xfrm>
          <a:off x="4105275" y="4791075"/>
          <a:ext cx="2581275" cy="571500"/>
        </a:xfrm>
        <a:prstGeom prst="bevel">
          <a:avLst/>
        </a:prstGeom>
        <a:solidFill>
          <a:srgbClr val="009999">
            <a:alpha val="89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5. Weighted average price</a:t>
          </a:r>
        </a:p>
      </xdr:txBody>
    </xdr:sp>
    <xdr:clientData/>
  </xdr:twoCellAnchor>
  <xdr:twoCellAnchor>
    <xdr:from>
      <xdr:col>5</xdr:col>
      <xdr:colOff>85725</xdr:colOff>
      <xdr:row>31</xdr:row>
      <xdr:rowOff>76200</xdr:rowOff>
    </xdr:from>
    <xdr:to>
      <xdr:col>8</xdr:col>
      <xdr:colOff>38100</xdr:colOff>
      <xdr:row>34</xdr:row>
      <xdr:rowOff>95250</xdr:rowOff>
    </xdr:to>
    <xdr:sp>
      <xdr:nvSpPr>
        <xdr:cNvPr id="10" name="AutoShape 2">
          <a:hlinkClick r:id="rId10"/>
        </xdr:cNvPr>
        <xdr:cNvSpPr>
          <a:spLocks/>
        </xdr:cNvSpPr>
      </xdr:nvSpPr>
      <xdr:spPr>
        <a:xfrm>
          <a:off x="4105275" y="6181725"/>
          <a:ext cx="2562225" cy="590550"/>
        </a:xfrm>
        <a:prstGeom prst="bevel">
          <a:avLst/>
        </a:prstGeom>
        <a:solidFill>
          <a:srgbClr val="009999">
            <a:alpha val="89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6. Notes</a:t>
          </a:r>
        </a:p>
      </xdr:txBody>
    </xdr:sp>
    <xdr:clientData/>
  </xdr:twoCellAnchor>
  <xdr:twoCellAnchor>
    <xdr:from>
      <xdr:col>6</xdr:col>
      <xdr:colOff>142875</xdr:colOff>
      <xdr:row>8</xdr:row>
      <xdr:rowOff>76200</xdr:rowOff>
    </xdr:from>
    <xdr:to>
      <xdr:col>8</xdr:col>
      <xdr:colOff>266700</xdr:colOff>
      <xdr:row>11</xdr:row>
      <xdr:rowOff>76200</xdr:rowOff>
    </xdr:to>
    <xdr:sp>
      <xdr:nvSpPr>
        <xdr:cNvPr id="11" name="AutoShape 2">
          <a:hlinkClick r:id="rId11"/>
        </xdr:cNvPr>
        <xdr:cNvSpPr>
          <a:spLocks/>
        </xdr:cNvSpPr>
      </xdr:nvSpPr>
      <xdr:spPr>
        <a:xfrm>
          <a:off x="4543425" y="1781175"/>
          <a:ext cx="2352675" cy="5715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3.1 Pipeline asset useful life</a:t>
          </a:r>
        </a:p>
      </xdr:txBody>
    </xdr:sp>
    <xdr:clientData/>
  </xdr:twoCellAnchor>
  <xdr:twoCellAnchor>
    <xdr:from>
      <xdr:col>2</xdr:col>
      <xdr:colOff>247650</xdr:colOff>
      <xdr:row>20</xdr:row>
      <xdr:rowOff>76200</xdr:rowOff>
    </xdr:from>
    <xdr:to>
      <xdr:col>4</xdr:col>
      <xdr:colOff>390525</xdr:colOff>
      <xdr:row>23</xdr:row>
      <xdr:rowOff>57150</xdr:rowOff>
    </xdr:to>
    <xdr:sp>
      <xdr:nvSpPr>
        <xdr:cNvPr id="12" name="AutoShape 2">
          <a:hlinkClick r:id="rId12"/>
        </xdr:cNvPr>
        <xdr:cNvSpPr>
          <a:spLocks/>
        </xdr:cNvSpPr>
      </xdr:nvSpPr>
      <xdr:spPr>
        <a:xfrm>
          <a:off x="1038225" y="4067175"/>
          <a:ext cx="2371725" cy="5715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2.1 Revenue by service</a:t>
          </a:r>
        </a:p>
      </xdr:txBody>
    </xdr:sp>
    <xdr:clientData/>
  </xdr:twoCellAnchor>
  <xdr:twoCellAnchor>
    <xdr:from>
      <xdr:col>5</xdr:col>
      <xdr:colOff>104775</xdr:colOff>
      <xdr:row>16</xdr:row>
      <xdr:rowOff>76200</xdr:rowOff>
    </xdr:from>
    <xdr:to>
      <xdr:col>8</xdr:col>
      <xdr:colOff>57150</xdr:colOff>
      <xdr:row>19</xdr:row>
      <xdr:rowOff>76200</xdr:rowOff>
    </xdr:to>
    <xdr:sp>
      <xdr:nvSpPr>
        <xdr:cNvPr id="13" name="AutoShape 2">
          <a:hlinkClick r:id="rId13"/>
        </xdr:cNvPr>
        <xdr:cNvSpPr>
          <a:spLocks/>
        </xdr:cNvSpPr>
      </xdr:nvSpPr>
      <xdr:spPr>
        <a:xfrm>
          <a:off x="4124325" y="3305175"/>
          <a:ext cx="2562225" cy="571500"/>
        </a:xfrm>
        <a:prstGeom prst="bevel">
          <a:avLst/>
        </a:prstGeom>
        <a:solidFill>
          <a:srgbClr val="009999">
            <a:alpha val="89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4.  Recovered capital</a:t>
          </a:r>
        </a:p>
      </xdr:txBody>
    </xdr:sp>
    <xdr:clientData/>
  </xdr:twoCellAnchor>
  <xdr:twoCellAnchor>
    <xdr:from>
      <xdr:col>6</xdr:col>
      <xdr:colOff>123825</xdr:colOff>
      <xdr:row>27</xdr:row>
      <xdr:rowOff>76200</xdr:rowOff>
    </xdr:from>
    <xdr:to>
      <xdr:col>8</xdr:col>
      <xdr:colOff>266700</xdr:colOff>
      <xdr:row>30</xdr:row>
      <xdr:rowOff>95250</xdr:rowOff>
    </xdr:to>
    <xdr:sp>
      <xdr:nvSpPr>
        <xdr:cNvPr id="14" name="AutoShape 2">
          <a:hlinkClick r:id="rId14"/>
        </xdr:cNvPr>
        <xdr:cNvSpPr>
          <a:spLocks/>
        </xdr:cNvSpPr>
      </xdr:nvSpPr>
      <xdr:spPr>
        <a:xfrm>
          <a:off x="4524375" y="5419725"/>
          <a:ext cx="2371725" cy="59055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5.1 Exempt WAP services</a:t>
          </a:r>
        </a:p>
      </xdr:txBody>
    </xdr:sp>
    <xdr:clientData/>
  </xdr:twoCellAnchor>
  <xdr:twoCellAnchor>
    <xdr:from>
      <xdr:col>6</xdr:col>
      <xdr:colOff>142875</xdr:colOff>
      <xdr:row>12</xdr:row>
      <xdr:rowOff>114300</xdr:rowOff>
    </xdr:from>
    <xdr:to>
      <xdr:col>8</xdr:col>
      <xdr:colOff>266700</xdr:colOff>
      <xdr:row>15</xdr:row>
      <xdr:rowOff>95250</xdr:rowOff>
    </xdr:to>
    <xdr:sp>
      <xdr:nvSpPr>
        <xdr:cNvPr id="15" name="AutoShape 2">
          <a:hlinkClick r:id="rId15"/>
        </xdr:cNvPr>
        <xdr:cNvSpPr>
          <a:spLocks/>
        </xdr:cNvSpPr>
      </xdr:nvSpPr>
      <xdr:spPr>
        <a:xfrm>
          <a:off x="4543425" y="2581275"/>
          <a:ext cx="2352675" cy="55245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3.2 Shared supporting assets</a:t>
          </a:r>
        </a:p>
      </xdr:txBody>
    </xdr:sp>
    <xdr:clientData/>
  </xdr:twoCellAnchor>
  <xdr:twoCellAnchor>
    <xdr:from>
      <xdr:col>6</xdr:col>
      <xdr:colOff>123825</xdr:colOff>
      <xdr:row>20</xdr:row>
      <xdr:rowOff>57150</xdr:rowOff>
    </xdr:from>
    <xdr:to>
      <xdr:col>8</xdr:col>
      <xdr:colOff>266700</xdr:colOff>
      <xdr:row>23</xdr:row>
      <xdr:rowOff>57150</xdr:rowOff>
    </xdr:to>
    <xdr:sp>
      <xdr:nvSpPr>
        <xdr:cNvPr id="16" name="AutoShape 2">
          <a:hlinkClick r:id="rId16"/>
        </xdr:cNvPr>
        <xdr:cNvSpPr>
          <a:spLocks/>
        </xdr:cNvSpPr>
      </xdr:nvSpPr>
      <xdr:spPr>
        <a:xfrm>
          <a:off x="4524375" y="4048125"/>
          <a:ext cx="2371725" cy="59055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4.1 Pipelines capex</a:t>
          </a:r>
        </a:p>
      </xdr:txBody>
    </xdr:sp>
    <xdr:clientData/>
  </xdr:twoCellAnchor>
  <xdr:twoCellAnchor>
    <xdr:from>
      <xdr:col>5</xdr:col>
      <xdr:colOff>85725</xdr:colOff>
      <xdr:row>35</xdr:row>
      <xdr:rowOff>95250</xdr:rowOff>
    </xdr:from>
    <xdr:to>
      <xdr:col>8</xdr:col>
      <xdr:colOff>38100</xdr:colOff>
      <xdr:row>38</xdr:row>
      <xdr:rowOff>76200</xdr:rowOff>
    </xdr:to>
    <xdr:sp>
      <xdr:nvSpPr>
        <xdr:cNvPr id="17" name="AutoShape 2">
          <a:hlinkClick r:id="rId17"/>
        </xdr:cNvPr>
        <xdr:cNvSpPr>
          <a:spLocks/>
        </xdr:cNvSpPr>
      </xdr:nvSpPr>
      <xdr:spPr>
        <a:xfrm>
          <a:off x="4105275" y="6962775"/>
          <a:ext cx="2562225" cy="552450"/>
        </a:xfrm>
        <a:prstGeom prst="bevel">
          <a:avLst/>
        </a:prstGeom>
        <a:solidFill>
          <a:srgbClr val="009999">
            <a:alpha val="89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Amendment record</a:t>
          </a:r>
        </a:p>
      </xdr:txBody>
    </xdr:sp>
    <xdr:clientData/>
  </xdr:twoCellAnchor>
  <xdr:twoCellAnchor editAs="oneCell">
    <xdr:from>
      <xdr:col>1</xdr:col>
      <xdr:colOff>38100</xdr:colOff>
      <xdr:row>1</xdr:row>
      <xdr:rowOff>28575</xdr:rowOff>
    </xdr:from>
    <xdr:to>
      <xdr:col>3</xdr:col>
      <xdr:colOff>190500</xdr:colOff>
      <xdr:row>3</xdr:row>
      <xdr:rowOff>66675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47675" y="323850"/>
          <a:ext cx="1647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800100" cy="0"/>
          <a:chOff x="0" y="2"/>
          <a:chExt cx="77" cy="61"/>
        </a:xfrm>
        <a:solidFill>
          <a:srgbClr val="FFFFFF"/>
        </a:solidFill>
      </xdr:grpSpPr>
      <xdr:sp>
        <xdr:nvSpPr>
          <xdr:cNvPr id="2" name="AutoShape 45">
            <a:hlinkClick r:id="rId1"/>
          </xdr:cNvPr>
          <xdr:cNvSpPr>
            <a:spLocks/>
          </xdr:cNvSpPr>
        </xdr:nvSpPr>
        <xdr:spPr>
          <a:xfrm>
            <a:off x="0" y="1"/>
            <a:ext cx="0" cy="0"/>
          </a:xfrm>
          <a:prstGeom prst="bevel">
            <a:avLst/>
          </a:prstGeom>
          <a:solidFill>
            <a:srgbClr val="C0C0C0">
              <a:alpha val="90000"/>
            </a:srgbClr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Contents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2"/>
            <a:ext cx="74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4" name="Group 7"/>
        <xdr:cNvGrpSpPr>
          <a:grpSpLocks/>
        </xdr:cNvGrpSpPr>
      </xdr:nvGrpSpPr>
      <xdr:grpSpPr>
        <a:xfrm>
          <a:off x="0" y="0"/>
          <a:ext cx="800100" cy="0"/>
          <a:chOff x="0" y="2"/>
          <a:chExt cx="77" cy="61"/>
        </a:xfrm>
        <a:solidFill>
          <a:srgbClr val="FFFFFF"/>
        </a:solidFill>
      </xdr:grpSpPr>
      <xdr:sp>
        <xdr:nvSpPr>
          <xdr:cNvPr id="5" name="AutoShape 45">
            <a:hlinkClick r:id="rId3"/>
          </xdr:cNvPr>
          <xdr:cNvSpPr>
            <a:spLocks/>
          </xdr:cNvSpPr>
        </xdr:nvSpPr>
        <xdr:spPr>
          <a:xfrm>
            <a:off x="0" y="1"/>
            <a:ext cx="0" cy="0"/>
          </a:xfrm>
          <a:prstGeom prst="bevel">
            <a:avLst/>
          </a:prstGeom>
          <a:solidFill>
            <a:srgbClr val="C0C0C0">
              <a:alpha val="90000"/>
            </a:srgbClr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Contents</a:t>
            </a:r>
          </a:p>
        </xdr:txBody>
      </xdr:sp>
      <xdr:pic>
        <xdr:nvPicPr>
          <xdr:cNvPr id="6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2"/>
            <a:ext cx="74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371475</xdr:colOff>
      <xdr:row>0</xdr:row>
      <xdr:rowOff>76200</xdr:rowOff>
    </xdr:to>
    <xdr:sp>
      <xdr:nvSpPr>
        <xdr:cNvPr id="7" name="AutoShape 45">
          <a:hlinkClick r:id="rId4"/>
        </xdr:cNvPr>
        <xdr:cNvSpPr>
          <a:spLocks/>
        </xdr:cNvSpPr>
      </xdr:nvSpPr>
      <xdr:spPr>
        <a:xfrm>
          <a:off x="0" y="0"/>
          <a:ext cx="371475" cy="762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66675</xdr:colOff>
      <xdr:row>0</xdr:row>
      <xdr:rowOff>76200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676275" cy="762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371475</xdr:colOff>
      <xdr:row>0</xdr:row>
      <xdr:rowOff>76200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371475" cy="762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371475</xdr:colOff>
      <xdr:row>0</xdr:row>
      <xdr:rowOff>76200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371475" cy="762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800100" cy="0"/>
          <a:chOff x="0" y="2"/>
          <a:chExt cx="77" cy="61"/>
        </a:xfrm>
        <a:solidFill>
          <a:srgbClr val="FFFFFF"/>
        </a:solidFill>
      </xdr:grpSpPr>
      <xdr:sp>
        <xdr:nvSpPr>
          <xdr:cNvPr id="2" name="AutoShape 45">
            <a:hlinkClick r:id="rId1"/>
          </xdr:cNvPr>
          <xdr:cNvSpPr>
            <a:spLocks/>
          </xdr:cNvSpPr>
        </xdr:nvSpPr>
        <xdr:spPr>
          <a:xfrm>
            <a:off x="0" y="1"/>
            <a:ext cx="0" cy="0"/>
          </a:xfrm>
          <a:prstGeom prst="bevel">
            <a:avLst/>
          </a:prstGeom>
          <a:solidFill>
            <a:srgbClr val="C0C0C0">
              <a:alpha val="90000"/>
            </a:srgbClr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Contents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2"/>
            <a:ext cx="74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4" name="Group 7"/>
        <xdr:cNvGrpSpPr>
          <a:grpSpLocks/>
        </xdr:cNvGrpSpPr>
      </xdr:nvGrpSpPr>
      <xdr:grpSpPr>
        <a:xfrm>
          <a:off x="0" y="0"/>
          <a:ext cx="800100" cy="0"/>
          <a:chOff x="0" y="2"/>
          <a:chExt cx="77" cy="61"/>
        </a:xfrm>
        <a:solidFill>
          <a:srgbClr val="FFFFFF"/>
        </a:solidFill>
      </xdr:grpSpPr>
      <xdr:sp>
        <xdr:nvSpPr>
          <xdr:cNvPr id="5" name="AutoShape 45">
            <a:hlinkClick r:id="rId3"/>
          </xdr:cNvPr>
          <xdr:cNvSpPr>
            <a:spLocks/>
          </xdr:cNvSpPr>
        </xdr:nvSpPr>
        <xdr:spPr>
          <a:xfrm>
            <a:off x="0" y="1"/>
            <a:ext cx="0" cy="0"/>
          </a:xfrm>
          <a:prstGeom prst="bevel">
            <a:avLst/>
          </a:prstGeom>
          <a:solidFill>
            <a:srgbClr val="C0C0C0">
              <a:alpha val="90000"/>
            </a:srgbClr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Contents</a:t>
            </a:r>
          </a:p>
        </xdr:txBody>
      </xdr:sp>
      <xdr:pic>
        <xdr:nvPicPr>
          <xdr:cNvPr id="6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2"/>
            <a:ext cx="74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371475</xdr:colOff>
      <xdr:row>0</xdr:row>
      <xdr:rowOff>76200</xdr:rowOff>
    </xdr:to>
    <xdr:sp>
      <xdr:nvSpPr>
        <xdr:cNvPr id="7" name="AutoShape 45">
          <a:hlinkClick r:id="rId4"/>
        </xdr:cNvPr>
        <xdr:cNvSpPr>
          <a:spLocks/>
        </xdr:cNvSpPr>
      </xdr:nvSpPr>
      <xdr:spPr>
        <a:xfrm>
          <a:off x="0" y="0"/>
          <a:ext cx="371475" cy="762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76200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342900" cy="762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266700</xdr:colOff>
      <xdr:row>0</xdr:row>
      <xdr:rowOff>76200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266700" cy="762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rvpwxfs01\home$\Documents%20and%20Settings\Kjo\Local%20Settings\Temporary%20Internet%20Files\OLK7B3\ARC%20Compliance%20Model%20-%202010-11%20ActewAG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Outcomes"/>
      <sheetName val="MAAR"/>
      <sheetName val="Price Limits"/>
      <sheetName val="Trans"/>
      <sheetName val="DUOS (t)"/>
      <sheetName val="TUOS (t)"/>
      <sheetName val="CPT (t)"/>
      <sheetName val="MSR (t)"/>
      <sheetName val="NUOS (t)"/>
      <sheetName val="DUOS (t-1)"/>
      <sheetName val="Q (ct-1) act"/>
      <sheetName val="RE (ct)"/>
      <sheetName val="RE (ct-1)"/>
      <sheetName val="Q (ct-1) adj (ct)"/>
      <sheetName val="Q (ct-1) adj (ct-1)"/>
      <sheetName val="ACS (t)"/>
    </sheetNames>
    <sheetDataSet>
      <sheetData sheetId="1">
        <row r="3">
          <cell r="B3">
            <v>2011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2:G32" comment="" totalsRowShown="0">
  <autoFilter ref="A2:G32"/>
  <tableColumns count="7">
    <tableColumn id="1" name="Date"/>
    <tableColumn id="2" name="ERA amendment#"/>
    <tableColumn id="3" name="Worksheet"/>
    <tableColumn id="4" name="Table"/>
    <tableColumn id="5" name="Cell"/>
    <tableColumn id="6" name="Change"/>
    <tableColumn id="7" name="Reason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VBARestor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7">
      <selection activeCell="A7" sqref="A7"/>
    </sheetView>
  </sheetViews>
  <sheetFormatPr defaultColWidth="9.140625" defaultRowHeight="12.75"/>
  <cols>
    <col min="1" max="1" width="26.57421875" style="2" customWidth="1"/>
    <col min="2" max="2" width="23.57421875" style="2" customWidth="1"/>
    <col min="3" max="3" width="9.140625" style="2" customWidth="1"/>
    <col min="4" max="4" width="10.57421875" style="2" customWidth="1"/>
    <col min="5" max="5" width="11.7109375" style="2" customWidth="1"/>
    <col min="6" max="6" width="9.140625" style="2" customWidth="1"/>
    <col min="7" max="7" width="3.421875" style="2" hidden="1" customWidth="1"/>
    <col min="8" max="8" width="4.421875" style="2" customWidth="1"/>
    <col min="9" max="9" width="4.8515625" style="2" customWidth="1"/>
    <col min="10" max="16384" width="9.140625" style="2" customWidth="1"/>
  </cols>
  <sheetData>
    <row r="1" ht="20.25">
      <c r="A1" s="1" t="s">
        <v>25</v>
      </c>
    </row>
    <row r="2" ht="20.25">
      <c r="A2" s="1" t="s">
        <v>160</v>
      </c>
    </row>
    <row r="3" ht="12.75"/>
    <row r="4" ht="12.75">
      <c r="A4" s="3" t="s">
        <v>26</v>
      </c>
    </row>
    <row r="5" ht="12.75" thickBot="1"/>
    <row r="6" spans="1:9" ht="15">
      <c r="A6" s="373" t="s">
        <v>2</v>
      </c>
      <c r="B6" s="374"/>
      <c r="C6" s="374"/>
      <c r="D6" s="374"/>
      <c r="E6" s="374"/>
      <c r="F6" s="374"/>
      <c r="G6" s="374"/>
      <c r="H6" s="374"/>
      <c r="I6" s="375"/>
    </row>
    <row r="7" spans="1:9" ht="12.75">
      <c r="A7" s="101" t="s">
        <v>355</v>
      </c>
      <c r="B7" s="102"/>
      <c r="C7" s="102"/>
      <c r="D7" s="102"/>
      <c r="E7" s="102"/>
      <c r="F7" s="102"/>
      <c r="G7" s="102"/>
      <c r="H7" s="102"/>
      <c r="I7" s="103"/>
    </row>
    <row r="8" spans="1:9" ht="12.75">
      <c r="A8" s="104" t="s">
        <v>3</v>
      </c>
      <c r="B8" s="105"/>
      <c r="C8" s="105"/>
      <c r="D8" s="105"/>
      <c r="E8" s="105"/>
      <c r="F8" s="105"/>
      <c r="G8" s="105"/>
      <c r="H8" s="105"/>
      <c r="I8" s="106"/>
    </row>
    <row r="9" spans="1:9" ht="13.5" thickBot="1">
      <c r="A9" s="107" t="s">
        <v>4</v>
      </c>
      <c r="B9" s="108"/>
      <c r="C9" s="108"/>
      <c r="D9" s="108"/>
      <c r="E9" s="108"/>
      <c r="F9" s="108"/>
      <c r="G9" s="108"/>
      <c r="H9" s="108"/>
      <c r="I9" s="109"/>
    </row>
    <row r="10" spans="1:9" ht="12.75">
      <c r="A10" s="389"/>
      <c r="B10" s="390"/>
      <c r="C10" s="390"/>
      <c r="D10" s="390"/>
      <c r="E10" s="390"/>
      <c r="F10" s="390"/>
      <c r="G10" s="390"/>
      <c r="H10" s="390"/>
      <c r="I10" s="390"/>
    </row>
    <row r="11" spans="1:7" ht="12.75">
      <c r="A11" s="4" t="s">
        <v>5</v>
      </c>
      <c r="B11" s="5"/>
      <c r="C11" s="5"/>
      <c r="D11" s="6"/>
      <c r="E11" s="6"/>
      <c r="F11" s="6"/>
      <c r="G11" s="6"/>
    </row>
    <row r="12" ht="12.75">
      <c r="A12" s="7" t="s">
        <v>6</v>
      </c>
    </row>
    <row r="14" ht="12.75">
      <c r="J14" s="8"/>
    </row>
    <row r="15" spans="1:5" ht="17.25">
      <c r="A15" s="110" t="s">
        <v>208</v>
      </c>
      <c r="B15" s="111"/>
      <c r="C15" s="381"/>
      <c r="D15" s="382"/>
      <c r="E15" s="382"/>
    </row>
    <row r="16" spans="1:2" ht="17.25">
      <c r="A16" s="112"/>
      <c r="B16" s="113"/>
    </row>
    <row r="17" spans="1:5" ht="17.25">
      <c r="A17" s="110" t="s">
        <v>27</v>
      </c>
      <c r="B17" s="111"/>
      <c r="C17" s="381"/>
      <c r="D17" s="382"/>
      <c r="E17" s="382"/>
    </row>
    <row r="18" spans="1:5" ht="17.25">
      <c r="A18" s="112"/>
      <c r="B18" s="113"/>
      <c r="C18" s="391"/>
      <c r="D18" s="392"/>
      <c r="E18" s="392"/>
    </row>
    <row r="19" spans="1:8" ht="17.25">
      <c r="A19" s="110" t="s">
        <v>209</v>
      </c>
      <c r="B19" s="111"/>
      <c r="C19" s="393"/>
      <c r="D19" s="394"/>
      <c r="E19" s="395"/>
      <c r="H19" s="47"/>
    </row>
    <row r="20" spans="1:2" ht="12.75">
      <c r="A20" s="114"/>
      <c r="B20" s="115"/>
    </row>
    <row r="21" spans="1:5" ht="17.25">
      <c r="A21" s="110" t="s">
        <v>161</v>
      </c>
      <c r="B21" s="111"/>
      <c r="C21" s="383">
        <v>43647</v>
      </c>
      <c r="D21" s="384"/>
      <c r="E21" s="385"/>
    </row>
    <row r="22" spans="1:2" ht="12.75">
      <c r="A22" s="114"/>
      <c r="B22" s="115"/>
    </row>
    <row r="23" spans="1:5" ht="17.25">
      <c r="A23" s="110" t="s">
        <v>162</v>
      </c>
      <c r="B23" s="111"/>
      <c r="C23" s="383">
        <v>44012</v>
      </c>
      <c r="D23" s="384"/>
      <c r="E23" s="385"/>
    </row>
    <row r="25" spans="1:5" ht="17.25">
      <c r="A25" s="110" t="s">
        <v>238</v>
      </c>
      <c r="B25" s="111"/>
      <c r="C25" s="383">
        <v>35977</v>
      </c>
      <c r="D25" s="384"/>
      <c r="E25" s="385"/>
    </row>
    <row r="27" ht="12.75" thickBot="1"/>
    <row r="28" spans="1:8" ht="12.75">
      <c r="A28" s="116"/>
      <c r="B28" s="117"/>
      <c r="C28" s="117"/>
      <c r="D28" s="117"/>
      <c r="E28" s="118"/>
      <c r="F28" s="118"/>
      <c r="G28" s="118"/>
      <c r="H28" s="119"/>
    </row>
    <row r="29" spans="1:8" ht="15">
      <c r="A29" s="120" t="s">
        <v>7</v>
      </c>
      <c r="B29" s="376" t="s">
        <v>8</v>
      </c>
      <c r="C29" s="377"/>
      <c r="D29" s="378"/>
      <c r="E29" s="379"/>
      <c r="F29" s="379"/>
      <c r="G29" s="380"/>
      <c r="H29" s="121"/>
    </row>
    <row r="30" spans="1:8" ht="12.75">
      <c r="A30" s="122"/>
      <c r="B30" s="376" t="s">
        <v>9</v>
      </c>
      <c r="C30" s="377"/>
      <c r="D30" s="378"/>
      <c r="E30" s="379"/>
      <c r="F30" s="379"/>
      <c r="G30" s="380"/>
      <c r="H30" s="121"/>
    </row>
    <row r="31" spans="1:8" ht="12.75">
      <c r="A31" s="122"/>
      <c r="B31" s="123"/>
      <c r="C31" s="124" t="s">
        <v>10</v>
      </c>
      <c r="D31" s="125"/>
      <c r="E31" s="124" t="s">
        <v>11</v>
      </c>
      <c r="F31" s="125"/>
      <c r="G31" s="126"/>
      <c r="H31" s="127"/>
    </row>
    <row r="32" spans="1:8" ht="12.75">
      <c r="A32" s="122"/>
      <c r="B32" s="123"/>
      <c r="C32" s="123"/>
      <c r="D32" s="123"/>
      <c r="E32" s="128"/>
      <c r="F32" s="123"/>
      <c r="G32" s="126"/>
      <c r="H32" s="129"/>
    </row>
    <row r="33" spans="1:8" ht="15">
      <c r="A33" s="120" t="s">
        <v>12</v>
      </c>
      <c r="B33" s="376" t="s">
        <v>8</v>
      </c>
      <c r="C33" s="377"/>
      <c r="D33" s="386"/>
      <c r="E33" s="386"/>
      <c r="F33" s="386"/>
      <c r="G33" s="386"/>
      <c r="H33" s="130"/>
    </row>
    <row r="34" spans="1:8" ht="12.75">
      <c r="A34" s="122"/>
      <c r="B34" s="376" t="s">
        <v>9</v>
      </c>
      <c r="C34" s="377"/>
      <c r="D34" s="386"/>
      <c r="E34" s="386"/>
      <c r="F34" s="386"/>
      <c r="G34" s="386"/>
      <c r="H34" s="130"/>
    </row>
    <row r="35" spans="1:8" ht="12.75">
      <c r="A35" s="131"/>
      <c r="B35" s="123"/>
      <c r="C35" s="124" t="s">
        <v>10</v>
      </c>
      <c r="D35" s="125"/>
      <c r="E35" s="124" t="s">
        <v>11</v>
      </c>
      <c r="F35" s="125"/>
      <c r="G35" s="126"/>
      <c r="H35" s="127"/>
    </row>
    <row r="36" spans="1:8" ht="12.75" thickBot="1">
      <c r="A36" s="132"/>
      <c r="B36" s="133"/>
      <c r="C36" s="133"/>
      <c r="D36" s="133"/>
      <c r="E36" s="134"/>
      <c r="F36" s="134"/>
      <c r="G36" s="135"/>
      <c r="H36" s="136"/>
    </row>
    <row r="37" spans="1:8" ht="12.75">
      <c r="A37" s="116"/>
      <c r="B37" s="117"/>
      <c r="C37" s="117"/>
      <c r="D37" s="117"/>
      <c r="E37" s="118"/>
      <c r="F37" s="118"/>
      <c r="G37" s="137"/>
      <c r="H37" s="119"/>
    </row>
    <row r="38" spans="1:8" ht="12.75">
      <c r="A38" s="131" t="s">
        <v>13</v>
      </c>
      <c r="B38" s="378"/>
      <c r="C38" s="379"/>
      <c r="D38" s="387"/>
      <c r="E38" s="387"/>
      <c r="F38" s="388"/>
      <c r="G38" s="126"/>
      <c r="H38" s="129"/>
    </row>
    <row r="39" spans="1:8" ht="12.75">
      <c r="A39" s="131" t="s">
        <v>14</v>
      </c>
      <c r="B39" s="378"/>
      <c r="C39" s="379"/>
      <c r="D39" s="379"/>
      <c r="E39" s="379"/>
      <c r="F39" s="380"/>
      <c r="G39" s="126"/>
      <c r="H39" s="129"/>
    </row>
    <row r="40" spans="1:8" ht="12.75">
      <c r="A40" s="131" t="s">
        <v>15</v>
      </c>
      <c r="B40" s="378"/>
      <c r="C40" s="379"/>
      <c r="D40" s="379"/>
      <c r="E40" s="379"/>
      <c r="F40" s="380"/>
      <c r="G40" s="126"/>
      <c r="H40" s="129"/>
    </row>
    <row r="41" spans="1:8" ht="12.75" thickBot="1">
      <c r="A41" s="132"/>
      <c r="B41" s="133"/>
      <c r="C41" s="133"/>
      <c r="D41" s="133"/>
      <c r="E41" s="134"/>
      <c r="F41" s="134"/>
      <c r="G41" s="135"/>
      <c r="H41" s="136"/>
    </row>
  </sheetData>
  <sheetProtection/>
  <mergeCells count="20">
    <mergeCell ref="B30:C30"/>
    <mergeCell ref="A10:I10"/>
    <mergeCell ref="D30:G30"/>
    <mergeCell ref="C18:E18"/>
    <mergeCell ref="C19:E19"/>
    <mergeCell ref="C15:E15"/>
    <mergeCell ref="C23:E23"/>
    <mergeCell ref="B40:F40"/>
    <mergeCell ref="B34:C34"/>
    <mergeCell ref="D34:G34"/>
    <mergeCell ref="B38:F38"/>
    <mergeCell ref="B39:F39"/>
    <mergeCell ref="D33:G33"/>
    <mergeCell ref="B33:C33"/>
    <mergeCell ref="A6:I6"/>
    <mergeCell ref="B29:C29"/>
    <mergeCell ref="D29:G29"/>
    <mergeCell ref="C17:E17"/>
    <mergeCell ref="C21:E21"/>
    <mergeCell ref="C25:E2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3" r:id="rId2"/>
  <headerFooter alignWithMargins="0">
    <oddFooter>&amp;C&amp;A&amp;RPage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9999"/>
    <pageSetUpPr fitToPage="1"/>
  </sheetPr>
  <dimension ref="B1:H93"/>
  <sheetViews>
    <sheetView zoomScalePageLayoutView="0" workbookViewId="0" topLeftCell="A67">
      <selection activeCell="D90" sqref="D90"/>
    </sheetView>
  </sheetViews>
  <sheetFormatPr defaultColWidth="9.140625" defaultRowHeight="12.75"/>
  <cols>
    <col min="1" max="1" width="12.00390625" style="19" customWidth="1"/>
    <col min="2" max="2" width="21.7109375" style="19" customWidth="1"/>
    <col min="3" max="3" width="61.00390625" style="19" customWidth="1"/>
    <col min="4" max="4" width="22.28125" style="19" customWidth="1"/>
    <col min="5" max="8" width="20.7109375" style="19" customWidth="1"/>
    <col min="9" max="16384" width="9.140625" style="19" customWidth="1"/>
  </cols>
  <sheetData>
    <row r="1" spans="2:3" ht="20.25">
      <c r="B1" s="407" t="s">
        <v>194</v>
      </c>
      <c r="C1" s="407"/>
    </row>
    <row r="2" spans="3:6" ht="15">
      <c r="C2" s="48">
        <f>Tradingname</f>
        <v>0</v>
      </c>
      <c r="D2" s="49"/>
      <c r="E2" s="49"/>
      <c r="F2" s="49"/>
    </row>
    <row r="3" spans="3:6" ht="15">
      <c r="C3" s="50" t="s">
        <v>178</v>
      </c>
      <c r="D3" s="51">
        <f>Yearending</f>
        <v>44012</v>
      </c>
      <c r="E3" s="51"/>
      <c r="F3" s="51"/>
    </row>
    <row r="4" spans="3:6" ht="15">
      <c r="C4" s="50" t="s">
        <v>242</v>
      </c>
      <c r="D4" s="51">
        <f>Cover!C25</f>
        <v>35977</v>
      </c>
      <c r="E4" s="51"/>
      <c r="F4" s="51"/>
    </row>
    <row r="5" spans="3:7" ht="15">
      <c r="C5" s="50" t="s">
        <v>243</v>
      </c>
      <c r="D5" s="53"/>
      <c r="E5" s="51"/>
      <c r="F5" s="51"/>
      <c r="G5" s="41"/>
    </row>
    <row r="6" spans="4:7" ht="12.75">
      <c r="D6" s="41"/>
      <c r="E6" s="41"/>
      <c r="F6" s="41"/>
      <c r="G6" s="41"/>
    </row>
    <row r="7" spans="2:7" ht="15.75">
      <c r="B7" s="398" t="s">
        <v>195</v>
      </c>
      <c r="C7" s="398"/>
      <c r="D7" s="55"/>
      <c r="E7" s="55"/>
      <c r="F7" s="55"/>
      <c r="G7" s="55"/>
    </row>
    <row r="8" spans="4:8" ht="12.75" customHeight="1">
      <c r="D8" s="399" t="s">
        <v>82</v>
      </c>
      <c r="E8" s="400"/>
      <c r="F8" s="400"/>
      <c r="G8" s="400"/>
      <c r="H8" s="401"/>
    </row>
    <row r="9" spans="2:8" ht="38.25">
      <c r="B9" s="167" t="s">
        <v>216</v>
      </c>
      <c r="C9" s="185" t="s">
        <v>18</v>
      </c>
      <c r="D9" s="185" t="str">
        <f>YEAR(Cover!$C$25)-1&amp;"-"&amp;RIGHT(YEAR(Cover!$C$25),2)</f>
        <v>1997-98</v>
      </c>
      <c r="E9" s="185" t="str">
        <f>YEAR(Cover!$C$25)&amp;"-"&amp;RIGHT(YEAR(Cover!$C$25)+1,2)</f>
        <v>1998-99</v>
      </c>
      <c r="F9" s="185" t="str">
        <f>YEAR(Cover!$C$25)+1&amp;"-"&amp;RIGHT(YEAR(Cover!$C$25)+2,2)</f>
        <v>1999-00</v>
      </c>
      <c r="G9" s="185" t="str">
        <f>YEAR(Cover!$C$25)+2&amp;"-"&amp;RIGHT(YEAR(Cover!$C$25)+3,2)</f>
        <v>2000-01</v>
      </c>
      <c r="H9" s="185" t="str">
        <f>YEAR(Cover!$C$21)&amp;"-"&amp;RIGHT(YEAR(Cover!$C$23),2)</f>
        <v>2019-20</v>
      </c>
    </row>
    <row r="10" spans="2:8" ht="12.75">
      <c r="B10" s="231"/>
      <c r="C10" s="232"/>
      <c r="D10" s="232"/>
      <c r="E10" s="232"/>
      <c r="F10" s="232"/>
      <c r="G10" s="232"/>
      <c r="H10" s="232"/>
    </row>
    <row r="11" spans="2:8" ht="12.75">
      <c r="B11" s="228"/>
      <c r="C11" s="229" t="s">
        <v>139</v>
      </c>
      <c r="D11" s="230" t="s">
        <v>201</v>
      </c>
      <c r="E11" s="230" t="s">
        <v>201</v>
      </c>
      <c r="F11" s="230" t="s">
        <v>201</v>
      </c>
      <c r="G11" s="230" t="s">
        <v>201</v>
      </c>
      <c r="H11" s="230" t="s">
        <v>201</v>
      </c>
    </row>
    <row r="12" spans="2:8" ht="12.75">
      <c r="B12" s="222"/>
      <c r="C12" s="223" t="s">
        <v>239</v>
      </c>
      <c r="D12" s="328"/>
      <c r="E12" s="314">
        <f>D17</f>
        <v>0</v>
      </c>
      <c r="F12" s="314">
        <f>E17</f>
        <v>0</v>
      </c>
      <c r="G12" s="314">
        <f>F17</f>
        <v>0</v>
      </c>
      <c r="H12" s="314">
        <f>G17</f>
        <v>0</v>
      </c>
    </row>
    <row r="13" spans="2:8" ht="12.75">
      <c r="B13" s="222"/>
      <c r="C13" s="223" t="s">
        <v>240</v>
      </c>
      <c r="D13" s="328"/>
      <c r="E13" s="328"/>
      <c r="F13" s="328"/>
      <c r="G13" s="328"/>
      <c r="H13" s="328"/>
    </row>
    <row r="14" spans="2:8" ht="12.75">
      <c r="B14" s="225"/>
      <c r="C14" s="226" t="s">
        <v>138</v>
      </c>
      <c r="D14" s="314">
        <f>D12+D13</f>
        <v>0</v>
      </c>
      <c r="E14" s="314">
        <f>E12+E13</f>
        <v>0</v>
      </c>
      <c r="F14" s="314">
        <f>F12+F13</f>
        <v>0</v>
      </c>
      <c r="G14" s="314">
        <f>G12+G13</f>
        <v>0</v>
      </c>
      <c r="H14" s="314">
        <f>H12+H13</f>
        <v>0</v>
      </c>
    </row>
    <row r="15" spans="2:8" ht="12.75">
      <c r="B15" s="222"/>
      <c r="C15" s="223" t="s">
        <v>258</v>
      </c>
      <c r="D15" s="328"/>
      <c r="E15" s="328"/>
      <c r="F15" s="328"/>
      <c r="G15" s="328"/>
      <c r="H15" s="328"/>
    </row>
    <row r="16" spans="2:8" ht="12.75">
      <c r="B16" s="222"/>
      <c r="C16" s="223" t="s">
        <v>241</v>
      </c>
      <c r="D16" s="328"/>
      <c r="E16" s="328"/>
      <c r="F16" s="328"/>
      <c r="G16" s="328"/>
      <c r="H16" s="328"/>
    </row>
    <row r="17" spans="2:8" ht="12.75">
      <c r="B17" s="225"/>
      <c r="C17" s="226" t="s">
        <v>70</v>
      </c>
      <c r="D17" s="314">
        <f>SUM(D14:D16)</f>
        <v>0</v>
      </c>
      <c r="E17" s="314">
        <f>SUM(E14:E16)</f>
        <v>0</v>
      </c>
      <c r="F17" s="314">
        <f>SUM(F14:F16)</f>
        <v>0</v>
      </c>
      <c r="G17" s="314">
        <f>SUM(G14:G16)</f>
        <v>0</v>
      </c>
      <c r="H17" s="314">
        <f>SUM(H14:H16)</f>
        <v>0</v>
      </c>
    </row>
    <row r="18" spans="2:8" ht="12.75">
      <c r="B18" s="228"/>
      <c r="C18" s="229" t="s">
        <v>84</v>
      </c>
      <c r="D18" s="329"/>
      <c r="E18" s="329"/>
      <c r="F18" s="329"/>
      <c r="G18" s="329"/>
      <c r="H18" s="329"/>
    </row>
    <row r="19" spans="2:8" ht="12.75">
      <c r="B19" s="222"/>
      <c r="C19" s="223" t="s">
        <v>239</v>
      </c>
      <c r="D19" s="330"/>
      <c r="E19" s="314">
        <f>D23</f>
        <v>0</v>
      </c>
      <c r="F19" s="314">
        <f>E23</f>
        <v>0</v>
      </c>
      <c r="G19" s="314">
        <f>F23</f>
        <v>0</v>
      </c>
      <c r="H19" s="314">
        <f>G23</f>
        <v>0</v>
      </c>
    </row>
    <row r="20" spans="2:8" ht="12.75">
      <c r="B20" s="222"/>
      <c r="C20" s="223" t="s">
        <v>214</v>
      </c>
      <c r="D20" s="330"/>
      <c r="E20" s="330"/>
      <c r="F20" s="330"/>
      <c r="G20" s="330"/>
      <c r="H20" s="330"/>
    </row>
    <row r="21" spans="2:8" ht="12.75">
      <c r="B21" s="222"/>
      <c r="C21" s="223" t="s">
        <v>259</v>
      </c>
      <c r="D21" s="330"/>
      <c r="E21" s="330"/>
      <c r="F21" s="330"/>
      <c r="G21" s="330"/>
      <c r="H21" s="330"/>
    </row>
    <row r="22" spans="2:8" ht="11.25" customHeight="1">
      <c r="B22" s="222"/>
      <c r="C22" s="223" t="s">
        <v>260</v>
      </c>
      <c r="D22" s="330"/>
      <c r="E22" s="330"/>
      <c r="F22" s="330"/>
      <c r="G22" s="330"/>
      <c r="H22" s="330"/>
    </row>
    <row r="23" spans="2:8" ht="12.75">
      <c r="B23" s="225"/>
      <c r="C23" s="226" t="s">
        <v>85</v>
      </c>
      <c r="D23" s="314">
        <f>SUM(D19:D22)</f>
        <v>0</v>
      </c>
      <c r="E23" s="314">
        <f>SUM(E19:E22)</f>
        <v>0</v>
      </c>
      <c r="F23" s="314">
        <f>SUM(F19:F22)</f>
        <v>0</v>
      </c>
      <c r="G23" s="314">
        <f>SUM(G19:G22)</f>
        <v>0</v>
      </c>
      <c r="H23" s="314">
        <f>SUM(H19:H22)</f>
        <v>0</v>
      </c>
    </row>
    <row r="24" spans="2:8" ht="12.75">
      <c r="B24" s="228"/>
      <c r="C24" s="229" t="s">
        <v>140</v>
      </c>
      <c r="D24" s="329"/>
      <c r="E24" s="329"/>
      <c r="F24" s="329"/>
      <c r="G24" s="329"/>
      <c r="H24" s="329"/>
    </row>
    <row r="25" spans="2:8" ht="12.75">
      <c r="B25" s="222"/>
      <c r="C25" s="223" t="s">
        <v>239</v>
      </c>
      <c r="D25" s="330"/>
      <c r="E25" s="314">
        <f>D29</f>
        <v>0</v>
      </c>
      <c r="F25" s="314">
        <f>E29</f>
        <v>0</v>
      </c>
      <c r="G25" s="314">
        <f>F29</f>
        <v>0</v>
      </c>
      <c r="H25" s="314">
        <f>G29</f>
        <v>0</v>
      </c>
    </row>
    <row r="26" spans="2:8" ht="12.75">
      <c r="B26" s="222"/>
      <c r="C26" s="223" t="s">
        <v>71</v>
      </c>
      <c r="D26" s="330"/>
      <c r="E26" s="330"/>
      <c r="F26" s="330"/>
      <c r="G26" s="330"/>
      <c r="H26" s="330"/>
    </row>
    <row r="27" spans="2:8" ht="12.75">
      <c r="B27" s="222"/>
      <c r="C27" s="223" t="s">
        <v>261</v>
      </c>
      <c r="D27" s="330"/>
      <c r="E27" s="330"/>
      <c r="F27" s="330"/>
      <c r="G27" s="330"/>
      <c r="H27" s="330"/>
    </row>
    <row r="28" spans="2:8" ht="11.25" customHeight="1">
      <c r="B28" s="222"/>
      <c r="C28" s="223" t="s">
        <v>260</v>
      </c>
      <c r="D28" s="330"/>
      <c r="E28" s="330"/>
      <c r="F28" s="330"/>
      <c r="G28" s="330"/>
      <c r="H28" s="330"/>
    </row>
    <row r="29" spans="2:8" ht="12.75">
      <c r="B29" s="225"/>
      <c r="C29" s="226" t="s">
        <v>141</v>
      </c>
      <c r="D29" s="314">
        <f>SUM(D25:D28)</f>
        <v>0</v>
      </c>
      <c r="E29" s="314">
        <f>SUM(E25:E28)</f>
        <v>0</v>
      </c>
      <c r="F29" s="314">
        <f>SUM(F25:F28)</f>
        <v>0</v>
      </c>
      <c r="G29" s="314">
        <f>SUM(G25:G28)</f>
        <v>0</v>
      </c>
      <c r="H29" s="314">
        <f>SUM(H25:H28)</f>
        <v>0</v>
      </c>
    </row>
    <row r="30" spans="2:8" ht="12.75">
      <c r="B30" s="228"/>
      <c r="C30" s="229" t="s">
        <v>142</v>
      </c>
      <c r="D30" s="329"/>
      <c r="E30" s="329"/>
      <c r="F30" s="329"/>
      <c r="G30" s="329"/>
      <c r="H30" s="329"/>
    </row>
    <row r="31" spans="2:8" ht="12.75">
      <c r="B31" s="222"/>
      <c r="C31" s="223" t="s">
        <v>239</v>
      </c>
      <c r="D31" s="330"/>
      <c r="E31" s="314">
        <f>D35</f>
        <v>0</v>
      </c>
      <c r="F31" s="314">
        <f>E35</f>
        <v>0</v>
      </c>
      <c r="G31" s="314">
        <f>F35</f>
        <v>0</v>
      </c>
      <c r="H31" s="314">
        <f>G35</f>
        <v>0</v>
      </c>
    </row>
    <row r="32" spans="2:8" ht="12.75">
      <c r="B32" s="222"/>
      <c r="C32" s="223" t="s">
        <v>214</v>
      </c>
      <c r="D32" s="330"/>
      <c r="E32" s="330"/>
      <c r="F32" s="330"/>
      <c r="G32" s="330"/>
      <c r="H32" s="330"/>
    </row>
    <row r="33" spans="2:8" ht="12.75">
      <c r="B33" s="222"/>
      <c r="C33" s="223" t="s">
        <v>262</v>
      </c>
      <c r="D33" s="330"/>
      <c r="E33" s="330"/>
      <c r="F33" s="330"/>
      <c r="G33" s="330"/>
      <c r="H33" s="330"/>
    </row>
    <row r="34" spans="2:8" ht="11.25" customHeight="1">
      <c r="B34" s="222"/>
      <c r="C34" s="223" t="s">
        <v>260</v>
      </c>
      <c r="D34" s="330"/>
      <c r="E34" s="330"/>
      <c r="F34" s="330"/>
      <c r="G34" s="330"/>
      <c r="H34" s="330"/>
    </row>
    <row r="35" spans="2:8" ht="12.75">
      <c r="B35" s="225"/>
      <c r="C35" s="226" t="s">
        <v>143</v>
      </c>
      <c r="D35" s="314">
        <f>SUM(D31:D34)</f>
        <v>0</v>
      </c>
      <c r="E35" s="314">
        <f>SUM(E31:E34)</f>
        <v>0</v>
      </c>
      <c r="F35" s="314">
        <f>SUM(F31:F34)</f>
        <v>0</v>
      </c>
      <c r="G35" s="314">
        <f>SUM(G31:G34)</f>
        <v>0</v>
      </c>
      <c r="H35" s="314">
        <f>SUM(H31:H34)</f>
        <v>0</v>
      </c>
    </row>
    <row r="36" spans="2:8" ht="12.75">
      <c r="B36" s="228"/>
      <c r="C36" s="229" t="s">
        <v>368</v>
      </c>
      <c r="D36" s="329"/>
      <c r="E36" s="329"/>
      <c r="F36" s="329"/>
      <c r="G36" s="329"/>
      <c r="H36" s="329"/>
    </row>
    <row r="37" spans="2:8" ht="12.75">
      <c r="B37" s="222"/>
      <c r="C37" s="223" t="s">
        <v>239</v>
      </c>
      <c r="D37" s="330"/>
      <c r="E37" s="314">
        <f>D41</f>
        <v>0</v>
      </c>
      <c r="F37" s="314">
        <f>E41</f>
        <v>0</v>
      </c>
      <c r="G37" s="314">
        <f>F41</f>
        <v>0</v>
      </c>
      <c r="H37" s="314">
        <f>G41</f>
        <v>0</v>
      </c>
    </row>
    <row r="38" spans="2:8" ht="12.75">
      <c r="B38" s="222"/>
      <c r="C38" s="223" t="s">
        <v>214</v>
      </c>
      <c r="D38" s="330"/>
      <c r="E38" s="330"/>
      <c r="F38" s="330"/>
      <c r="G38" s="330"/>
      <c r="H38" s="330"/>
    </row>
    <row r="39" spans="2:8" ht="12.75">
      <c r="B39" s="222"/>
      <c r="C39" s="223" t="s">
        <v>366</v>
      </c>
      <c r="D39" s="330"/>
      <c r="E39" s="330"/>
      <c r="F39" s="330"/>
      <c r="G39" s="330"/>
      <c r="H39" s="330"/>
    </row>
    <row r="40" spans="2:8" ht="11.25" customHeight="1">
      <c r="B40" s="222"/>
      <c r="C40" s="223" t="s">
        <v>260</v>
      </c>
      <c r="D40" s="330"/>
      <c r="E40" s="330"/>
      <c r="F40" s="330"/>
      <c r="G40" s="330"/>
      <c r="H40" s="330"/>
    </row>
    <row r="41" spans="2:8" ht="12.75">
      <c r="B41" s="225"/>
      <c r="C41" s="226" t="s">
        <v>367</v>
      </c>
      <c r="D41" s="314">
        <f>SUM(D37:D40)</f>
        <v>0</v>
      </c>
      <c r="E41" s="314">
        <f>SUM(E37:E40)</f>
        <v>0</v>
      </c>
      <c r="F41" s="314">
        <f>SUM(F37:F40)</f>
        <v>0</v>
      </c>
      <c r="G41" s="314">
        <f>SUM(G37:G40)</f>
        <v>0</v>
      </c>
      <c r="H41" s="314">
        <f>SUM(H37:H40)</f>
        <v>0</v>
      </c>
    </row>
    <row r="42" spans="2:8" ht="12.75">
      <c r="B42" s="228"/>
      <c r="C42" s="229" t="s">
        <v>144</v>
      </c>
      <c r="D42" s="329"/>
      <c r="E42" s="329"/>
      <c r="F42" s="329"/>
      <c r="G42" s="329"/>
      <c r="H42" s="329"/>
    </row>
    <row r="43" spans="2:8" ht="12.75">
      <c r="B43" s="222"/>
      <c r="C43" s="223" t="s">
        <v>239</v>
      </c>
      <c r="D43" s="330"/>
      <c r="E43" s="314">
        <f>D47</f>
        <v>0</v>
      </c>
      <c r="F43" s="314">
        <f>E47</f>
        <v>0</v>
      </c>
      <c r="G43" s="314">
        <f>F47</f>
        <v>0</v>
      </c>
      <c r="H43" s="314">
        <f>G47</f>
        <v>0</v>
      </c>
    </row>
    <row r="44" spans="2:8" ht="12.75">
      <c r="B44" s="222"/>
      <c r="C44" s="223" t="s">
        <v>214</v>
      </c>
      <c r="D44" s="330"/>
      <c r="E44" s="330"/>
      <c r="F44" s="330"/>
      <c r="G44" s="330"/>
      <c r="H44" s="330"/>
    </row>
    <row r="45" spans="2:8" ht="11.25" customHeight="1">
      <c r="B45" s="222"/>
      <c r="C45" s="223" t="s">
        <v>263</v>
      </c>
      <c r="D45" s="330"/>
      <c r="E45" s="330"/>
      <c r="F45" s="330"/>
      <c r="G45" s="330"/>
      <c r="H45" s="330"/>
    </row>
    <row r="46" spans="2:8" ht="11.25" customHeight="1">
      <c r="B46" s="222"/>
      <c r="C46" s="223" t="s">
        <v>260</v>
      </c>
      <c r="D46" s="330"/>
      <c r="E46" s="330"/>
      <c r="F46" s="330"/>
      <c r="G46" s="330"/>
      <c r="H46" s="330"/>
    </row>
    <row r="47" spans="2:8" ht="12.75">
      <c r="B47" s="225"/>
      <c r="C47" s="226" t="s">
        <v>145</v>
      </c>
      <c r="D47" s="314">
        <f>SUM(D43:D46)</f>
        <v>0</v>
      </c>
      <c r="E47" s="314">
        <f>SUM(E43:E46)</f>
        <v>0</v>
      </c>
      <c r="F47" s="314">
        <f>SUM(F43:F46)</f>
        <v>0</v>
      </c>
      <c r="G47" s="314">
        <f>SUM(G43:G46)</f>
        <v>0</v>
      </c>
      <c r="H47" s="314">
        <f>SUM(H43:H46)</f>
        <v>0</v>
      </c>
    </row>
    <row r="48" spans="2:8" ht="12.75">
      <c r="B48" s="228"/>
      <c r="C48" s="229" t="s">
        <v>1</v>
      </c>
      <c r="D48" s="329"/>
      <c r="E48" s="329"/>
      <c r="F48" s="329"/>
      <c r="G48" s="329"/>
      <c r="H48" s="329"/>
    </row>
    <row r="49" spans="2:8" ht="12.75">
      <c r="B49" s="222"/>
      <c r="C49" s="223" t="s">
        <v>239</v>
      </c>
      <c r="D49" s="330"/>
      <c r="E49" s="314">
        <f>D53</f>
        <v>0</v>
      </c>
      <c r="F49" s="314">
        <f>E53</f>
        <v>0</v>
      </c>
      <c r="G49" s="314">
        <f>F53</f>
        <v>0</v>
      </c>
      <c r="H49" s="314">
        <f>G53</f>
        <v>0</v>
      </c>
    </row>
    <row r="50" spans="2:8" ht="12.75">
      <c r="B50" s="222"/>
      <c r="C50" s="223" t="s">
        <v>214</v>
      </c>
      <c r="D50" s="330"/>
      <c r="E50" s="330"/>
      <c r="F50" s="330"/>
      <c r="G50" s="330"/>
      <c r="H50" s="330"/>
    </row>
    <row r="51" spans="2:8" ht="12.75">
      <c r="B51" s="222"/>
      <c r="C51" s="223" t="s">
        <v>264</v>
      </c>
      <c r="D51" s="330"/>
      <c r="E51" s="330"/>
      <c r="F51" s="330"/>
      <c r="G51" s="330"/>
      <c r="H51" s="330"/>
    </row>
    <row r="52" spans="2:8" ht="11.25" customHeight="1">
      <c r="B52" s="222"/>
      <c r="C52" s="223" t="s">
        <v>260</v>
      </c>
      <c r="D52" s="330"/>
      <c r="E52" s="330"/>
      <c r="F52" s="330"/>
      <c r="G52" s="330"/>
      <c r="H52" s="330"/>
    </row>
    <row r="53" spans="2:8" ht="12.75">
      <c r="B53" s="225"/>
      <c r="C53" s="226" t="s">
        <v>86</v>
      </c>
      <c r="D53" s="314">
        <f>SUM(D49:D52)</f>
        <v>0</v>
      </c>
      <c r="E53" s="314">
        <f>SUM(E49:E52)</f>
        <v>0</v>
      </c>
      <c r="F53" s="314">
        <f>SUM(F49:F52)</f>
        <v>0</v>
      </c>
      <c r="G53" s="314">
        <f>SUM(G49:G52)</f>
        <v>0</v>
      </c>
      <c r="H53" s="314">
        <f>SUM(H49:H52)</f>
        <v>0</v>
      </c>
    </row>
    <row r="54" spans="2:8" ht="12.75">
      <c r="B54" s="228"/>
      <c r="C54" s="229" t="s">
        <v>146</v>
      </c>
      <c r="D54" s="329"/>
      <c r="E54" s="329"/>
      <c r="F54" s="329"/>
      <c r="G54" s="329"/>
      <c r="H54" s="329"/>
    </row>
    <row r="55" spans="2:8" ht="12.75">
      <c r="B55" s="222"/>
      <c r="C55" s="223" t="s">
        <v>239</v>
      </c>
      <c r="D55" s="330"/>
      <c r="E55" s="314">
        <f>D59</f>
        <v>0</v>
      </c>
      <c r="F55" s="314">
        <f>E59</f>
        <v>0</v>
      </c>
      <c r="G55" s="314">
        <f>F59</f>
        <v>0</v>
      </c>
      <c r="H55" s="314">
        <f>G59</f>
        <v>0</v>
      </c>
    </row>
    <row r="56" spans="2:8" ht="12.75">
      <c r="B56" s="222"/>
      <c r="C56" s="223" t="s">
        <v>214</v>
      </c>
      <c r="D56" s="330"/>
      <c r="E56" s="330"/>
      <c r="F56" s="330"/>
      <c r="G56" s="330"/>
      <c r="H56" s="330"/>
    </row>
    <row r="57" spans="2:8" ht="12.75">
      <c r="B57" s="222"/>
      <c r="C57" s="223" t="s">
        <v>294</v>
      </c>
      <c r="D57" s="330"/>
      <c r="E57" s="330"/>
      <c r="F57" s="330"/>
      <c r="G57" s="330"/>
      <c r="H57" s="330"/>
    </row>
    <row r="58" spans="2:8" ht="11.25" customHeight="1">
      <c r="B58" s="222"/>
      <c r="C58" s="223" t="s">
        <v>260</v>
      </c>
      <c r="D58" s="330"/>
      <c r="E58" s="330"/>
      <c r="F58" s="330"/>
      <c r="G58" s="330"/>
      <c r="H58" s="330"/>
    </row>
    <row r="59" spans="2:8" ht="12.75">
      <c r="B59" s="225"/>
      <c r="C59" s="226" t="s">
        <v>147</v>
      </c>
      <c r="D59" s="314">
        <f>SUM(D55:D58)</f>
        <v>0</v>
      </c>
      <c r="E59" s="314">
        <f>SUM(E55:E58)</f>
        <v>0</v>
      </c>
      <c r="F59" s="314">
        <f>SUM(F55:F58)</f>
        <v>0</v>
      </c>
      <c r="G59" s="314">
        <f>SUM(G55:G58)</f>
        <v>0</v>
      </c>
      <c r="H59" s="314">
        <f>SUM(H55:H58)</f>
        <v>0</v>
      </c>
    </row>
    <row r="60" spans="2:8" ht="12.75">
      <c r="B60" s="228"/>
      <c r="C60" s="229" t="s">
        <v>226</v>
      </c>
      <c r="D60" s="329"/>
      <c r="E60" s="329"/>
      <c r="F60" s="329"/>
      <c r="G60" s="329"/>
      <c r="H60" s="329"/>
    </row>
    <row r="61" spans="2:8" ht="12.75">
      <c r="B61" s="222"/>
      <c r="C61" s="223" t="s">
        <v>239</v>
      </c>
      <c r="D61" s="330"/>
      <c r="E61" s="314">
        <f>D65</f>
        <v>0</v>
      </c>
      <c r="F61" s="314">
        <f>E65</f>
        <v>0</v>
      </c>
      <c r="G61" s="314">
        <f>F65</f>
        <v>0</v>
      </c>
      <c r="H61" s="314">
        <f>G65</f>
        <v>0</v>
      </c>
    </row>
    <row r="62" spans="2:8" ht="12.75">
      <c r="B62" s="222"/>
      <c r="C62" s="223" t="s">
        <v>214</v>
      </c>
      <c r="D62" s="330"/>
      <c r="E62" s="330"/>
      <c r="F62" s="330"/>
      <c r="G62" s="330"/>
      <c r="H62" s="330"/>
    </row>
    <row r="63" spans="2:8" ht="12.75">
      <c r="B63" s="222"/>
      <c r="C63" s="223" t="s">
        <v>265</v>
      </c>
      <c r="D63" s="330"/>
      <c r="E63" s="330"/>
      <c r="F63" s="330"/>
      <c r="G63" s="330"/>
      <c r="H63" s="330"/>
    </row>
    <row r="64" spans="2:8" ht="12.75">
      <c r="B64" s="222"/>
      <c r="C64" s="223" t="s">
        <v>260</v>
      </c>
      <c r="D64" s="330"/>
      <c r="E64" s="330"/>
      <c r="F64" s="330"/>
      <c r="G64" s="330"/>
      <c r="H64" s="330"/>
    </row>
    <row r="65" spans="2:8" ht="12.75">
      <c r="B65" s="225"/>
      <c r="C65" s="226" t="s">
        <v>227</v>
      </c>
      <c r="D65" s="314">
        <f>SUM(D61:D64)</f>
        <v>0</v>
      </c>
      <c r="E65" s="314">
        <f>SUM(E61:E64)</f>
        <v>0</v>
      </c>
      <c r="F65" s="314">
        <f>SUM(F61:F64)</f>
        <v>0</v>
      </c>
      <c r="G65" s="314">
        <f>SUM(G61:G64)</f>
        <v>0</v>
      </c>
      <c r="H65" s="314">
        <f>SUM(H61:H64)</f>
        <v>0</v>
      </c>
    </row>
    <row r="66" spans="2:8" ht="12.75">
      <c r="B66" s="228"/>
      <c r="C66" s="229" t="s">
        <v>295</v>
      </c>
      <c r="D66" s="329"/>
      <c r="E66" s="329"/>
      <c r="F66" s="329"/>
      <c r="G66" s="329"/>
      <c r="H66" s="329"/>
    </row>
    <row r="67" spans="2:8" ht="12.75">
      <c r="B67" s="222"/>
      <c r="C67" s="223" t="s">
        <v>239</v>
      </c>
      <c r="D67" s="330"/>
      <c r="E67" s="314">
        <f>D71</f>
        <v>0</v>
      </c>
      <c r="F67" s="314">
        <f>E71</f>
        <v>0</v>
      </c>
      <c r="G67" s="314">
        <f>F71</f>
        <v>0</v>
      </c>
      <c r="H67" s="314">
        <f>G71</f>
        <v>0</v>
      </c>
    </row>
    <row r="68" spans="2:8" ht="12.75">
      <c r="B68" s="222"/>
      <c r="C68" s="223" t="s">
        <v>214</v>
      </c>
      <c r="D68" s="330"/>
      <c r="E68" s="330"/>
      <c r="F68" s="330"/>
      <c r="G68" s="330"/>
      <c r="H68" s="330"/>
    </row>
    <row r="69" spans="2:8" ht="12.75">
      <c r="B69" s="222"/>
      <c r="C69" s="223" t="s">
        <v>265</v>
      </c>
      <c r="D69" s="330"/>
      <c r="E69" s="330"/>
      <c r="F69" s="330"/>
      <c r="G69" s="330"/>
      <c r="H69" s="330"/>
    </row>
    <row r="70" spans="2:8" ht="12.75">
      <c r="B70" s="222"/>
      <c r="C70" s="223" t="s">
        <v>260</v>
      </c>
      <c r="D70" s="330"/>
      <c r="E70" s="330"/>
      <c r="F70" s="330"/>
      <c r="G70" s="330"/>
      <c r="H70" s="330"/>
    </row>
    <row r="71" spans="2:8" ht="12.75">
      <c r="B71" s="225"/>
      <c r="C71" s="226" t="s">
        <v>296</v>
      </c>
      <c r="D71" s="314">
        <f>SUM(D67:D69)</f>
        <v>0</v>
      </c>
      <c r="E71" s="314">
        <f>SUM(E67:E69)</f>
        <v>0</v>
      </c>
      <c r="F71" s="314">
        <f>SUM(F67:F69)</f>
        <v>0</v>
      </c>
      <c r="G71" s="314">
        <f>SUM(G67:G69)</f>
        <v>0</v>
      </c>
      <c r="H71" s="314">
        <f>SUM(H67:H69)</f>
        <v>0</v>
      </c>
    </row>
    <row r="72" spans="2:8" ht="12.75">
      <c r="B72" s="225"/>
      <c r="C72" s="226" t="s">
        <v>77</v>
      </c>
      <c r="D72" s="314">
        <f>SUM(D17,D23,D29,D35,D41,D47,D53,D59,D65,D71)</f>
        <v>0</v>
      </c>
      <c r="E72" s="314">
        <f>SUM(E17,E23,E29,E35,E41,E47,E53,E59,E65,E71)</f>
        <v>0</v>
      </c>
      <c r="F72" s="314">
        <f>SUM(F17,F23,F29,F35,F41,F47,F53,F59,F65,F71)</f>
        <v>0</v>
      </c>
      <c r="G72" s="314">
        <f>SUM(G17,G23,G29,G35,G41,G47,G53,G59,G65,G71)</f>
        <v>0</v>
      </c>
      <c r="H72" s="314">
        <f>SUM(H17,H23,H29,H35,H41,H47,H53,H59,H65,H71)</f>
        <v>0</v>
      </c>
    </row>
    <row r="73" spans="2:8" ht="12.75">
      <c r="B73" s="228"/>
      <c r="C73" s="229" t="s">
        <v>118</v>
      </c>
      <c r="D73" s="329"/>
      <c r="E73" s="329"/>
      <c r="F73" s="329"/>
      <c r="G73" s="329"/>
      <c r="H73" s="329"/>
    </row>
    <row r="74" spans="2:8" ht="12.75">
      <c r="B74" s="222"/>
      <c r="C74" s="223" t="s">
        <v>239</v>
      </c>
      <c r="D74" s="330"/>
      <c r="E74" s="314">
        <f>D78</f>
        <v>0</v>
      </c>
      <c r="F74" s="314">
        <f>E78</f>
        <v>0</v>
      </c>
      <c r="G74" s="314">
        <f>F78</f>
        <v>0</v>
      </c>
      <c r="H74" s="314">
        <f>G78</f>
        <v>0</v>
      </c>
    </row>
    <row r="75" spans="2:8" ht="12.75">
      <c r="B75" s="222"/>
      <c r="C75" s="223" t="s">
        <v>214</v>
      </c>
      <c r="D75" s="330"/>
      <c r="E75" s="330"/>
      <c r="F75" s="330"/>
      <c r="G75" s="330"/>
      <c r="H75" s="330"/>
    </row>
    <row r="76" spans="2:8" ht="12.75">
      <c r="B76" s="222"/>
      <c r="C76" s="223" t="s">
        <v>266</v>
      </c>
      <c r="D76" s="330"/>
      <c r="E76" s="330"/>
      <c r="F76" s="330"/>
      <c r="G76" s="330"/>
      <c r="H76" s="330"/>
    </row>
    <row r="77" spans="2:8" ht="12.75">
      <c r="B77" s="222"/>
      <c r="C77" s="223" t="s">
        <v>271</v>
      </c>
      <c r="D77" s="330"/>
      <c r="E77" s="330"/>
      <c r="F77" s="330"/>
      <c r="G77" s="330"/>
      <c r="H77" s="330"/>
    </row>
    <row r="78" spans="2:8" ht="12.75">
      <c r="B78" s="225"/>
      <c r="C78" s="226" t="s">
        <v>119</v>
      </c>
      <c r="D78" s="314">
        <f>SUM(D74:D77)</f>
        <v>0</v>
      </c>
      <c r="E78" s="314">
        <f>SUM(E74:E77)</f>
        <v>0</v>
      </c>
      <c r="F78" s="314">
        <f>SUM(F74:F77)</f>
        <v>0</v>
      </c>
      <c r="G78" s="314">
        <f>SUM(G74:G77)</f>
        <v>0</v>
      </c>
      <c r="H78" s="314">
        <f>SUM(H74:H77)</f>
        <v>0</v>
      </c>
    </row>
    <row r="79" spans="2:8" ht="12.75">
      <c r="B79" s="228"/>
      <c r="C79" s="229" t="s">
        <v>297</v>
      </c>
      <c r="D79" s="329"/>
      <c r="E79" s="329"/>
      <c r="F79" s="329"/>
      <c r="G79" s="329"/>
      <c r="H79" s="329"/>
    </row>
    <row r="80" spans="2:8" ht="12.75">
      <c r="B80" s="222"/>
      <c r="C80" s="223" t="s">
        <v>239</v>
      </c>
      <c r="D80" s="330"/>
      <c r="E80" s="314">
        <f>D84</f>
        <v>0</v>
      </c>
      <c r="F80" s="314">
        <f>E84</f>
        <v>0</v>
      </c>
      <c r="G80" s="314">
        <f>F84</f>
        <v>0</v>
      </c>
      <c r="H80" s="314">
        <f>G84</f>
        <v>0</v>
      </c>
    </row>
    <row r="81" spans="2:8" ht="12.75">
      <c r="B81" s="222"/>
      <c r="C81" s="223" t="s">
        <v>214</v>
      </c>
      <c r="D81" s="330"/>
      <c r="E81" s="330"/>
      <c r="F81" s="330"/>
      <c r="G81" s="330"/>
      <c r="H81" s="330"/>
    </row>
    <row r="82" spans="2:8" ht="12.75">
      <c r="B82" s="222"/>
      <c r="C82" s="223" t="s">
        <v>265</v>
      </c>
      <c r="D82" s="330"/>
      <c r="E82" s="330"/>
      <c r="F82" s="330"/>
      <c r="G82" s="330"/>
      <c r="H82" s="330"/>
    </row>
    <row r="83" spans="2:8" ht="12.75">
      <c r="B83" s="222"/>
      <c r="C83" s="223" t="s">
        <v>260</v>
      </c>
      <c r="D83" s="330"/>
      <c r="E83" s="330"/>
      <c r="F83" s="330"/>
      <c r="G83" s="330"/>
      <c r="H83" s="330"/>
    </row>
    <row r="84" spans="2:8" ht="12.75">
      <c r="B84" s="225"/>
      <c r="C84" s="226" t="s">
        <v>298</v>
      </c>
      <c r="D84" s="314">
        <f>SUM(D80:D83)</f>
        <v>0</v>
      </c>
      <c r="E84" s="314">
        <f>SUM(E80:E83)</f>
        <v>0</v>
      </c>
      <c r="F84" s="314">
        <f>SUM(F80:F83)</f>
        <v>0</v>
      </c>
      <c r="G84" s="314">
        <f>SUM(G80:G83)</f>
        <v>0</v>
      </c>
      <c r="H84" s="314">
        <f>SUM(H80:H83)</f>
        <v>0</v>
      </c>
    </row>
    <row r="85" spans="2:8" ht="12.75">
      <c r="B85" s="222"/>
      <c r="C85" s="223" t="s">
        <v>268</v>
      </c>
      <c r="D85" s="330"/>
      <c r="E85" s="314">
        <f>D87</f>
        <v>0</v>
      </c>
      <c r="F85" s="314">
        <f>E87</f>
        <v>0</v>
      </c>
      <c r="G85" s="314">
        <f>F87</f>
        <v>0</v>
      </c>
      <c r="H85" s="314">
        <f>G87</f>
        <v>0</v>
      </c>
    </row>
    <row r="86" spans="2:8" ht="12.75">
      <c r="B86" s="222"/>
      <c r="C86" s="223" t="s">
        <v>269</v>
      </c>
      <c r="D86" s="330"/>
      <c r="E86" s="330"/>
      <c r="F86" s="330"/>
      <c r="G86" s="330"/>
      <c r="H86" s="330"/>
    </row>
    <row r="87" spans="2:8" ht="12.75">
      <c r="B87" s="225"/>
      <c r="C87" s="226" t="s">
        <v>270</v>
      </c>
      <c r="D87" s="314">
        <f>D85+D86</f>
        <v>0</v>
      </c>
      <c r="E87" s="314">
        <f>E85+E86</f>
        <v>0</v>
      </c>
      <c r="F87" s="314">
        <f>F85+F86</f>
        <v>0</v>
      </c>
      <c r="G87" s="314">
        <f>G85+G86</f>
        <v>0</v>
      </c>
      <c r="H87" s="314">
        <f>H85+H86</f>
        <v>0</v>
      </c>
    </row>
    <row r="88" spans="2:8" ht="12.75">
      <c r="B88" s="225"/>
      <c r="C88" s="226" t="s">
        <v>120</v>
      </c>
      <c r="D88" s="314">
        <f>D78+D84+D87</f>
        <v>0</v>
      </c>
      <c r="E88" s="314">
        <f>E78+E84+E87</f>
        <v>0</v>
      </c>
      <c r="F88" s="314">
        <f>F78+F84+F87</f>
        <v>0</v>
      </c>
      <c r="G88" s="314">
        <f>G78+G84+G87</f>
        <v>0</v>
      </c>
      <c r="H88" s="314">
        <f>H78+H84+H87</f>
        <v>0</v>
      </c>
    </row>
    <row r="89" spans="2:8" ht="12.75" customHeight="1">
      <c r="B89" s="225"/>
      <c r="C89" s="226" t="s">
        <v>23</v>
      </c>
      <c r="D89" s="331">
        <f>D72+D88</f>
        <v>0</v>
      </c>
      <c r="E89" s="331">
        <f>E72+E88</f>
        <v>0</v>
      </c>
      <c r="F89" s="331">
        <f>F72+F88</f>
        <v>0</v>
      </c>
      <c r="G89" s="331">
        <f>G72+G88</f>
        <v>0</v>
      </c>
      <c r="H89" s="331">
        <f>H72+H88</f>
        <v>0</v>
      </c>
    </row>
    <row r="90" spans="2:8" ht="12.75">
      <c r="B90" s="225"/>
      <c r="C90" s="226" t="s">
        <v>254</v>
      </c>
      <c r="D90" s="354"/>
      <c r="E90" s="354"/>
      <c r="F90" s="354"/>
      <c r="G90" s="354"/>
      <c r="H90" s="354"/>
    </row>
    <row r="91" ht="12.75"/>
    <row r="92" ht="12.75"/>
    <row r="93" ht="12.75">
      <c r="D93" s="58" t="s">
        <v>16</v>
      </c>
    </row>
    <row r="94" ht="12.75"/>
    <row r="95" ht="12.75"/>
  </sheetData>
  <sheetProtection/>
  <mergeCells count="3">
    <mergeCell ref="B1:C1"/>
    <mergeCell ref="B7:C7"/>
    <mergeCell ref="D8:H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8" r:id="rId4"/>
  <headerFooter alignWithMargins="0">
    <oddFooter>&amp;C&amp;A&amp;RPage &amp;P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9999"/>
    <pageSetUpPr fitToPage="1"/>
  </sheetPr>
  <dimension ref="B1:F37"/>
  <sheetViews>
    <sheetView zoomScalePageLayoutView="0" workbookViewId="0" topLeftCell="A4">
      <selection activeCell="E14" sqref="E14"/>
    </sheetView>
  </sheetViews>
  <sheetFormatPr defaultColWidth="9.140625" defaultRowHeight="12.75"/>
  <cols>
    <col min="1" max="1" width="12.140625" style="30" customWidth="1"/>
    <col min="2" max="2" width="21.00390625" style="30" customWidth="1"/>
    <col min="3" max="3" width="42.28125" style="30" customWidth="1"/>
    <col min="4" max="4" width="21.8515625" style="30" customWidth="1"/>
    <col min="5" max="5" width="18.140625" style="30" customWidth="1"/>
    <col min="6" max="6" width="42.28125" style="30" customWidth="1"/>
    <col min="7" max="7" width="9.421875" style="30" customWidth="1"/>
    <col min="8" max="8" width="25.140625" style="30" customWidth="1"/>
    <col min="9" max="16384" width="9.140625" style="30" customWidth="1"/>
  </cols>
  <sheetData>
    <row r="1" spans="2:5" ht="20.25">
      <c r="B1" s="31" t="s">
        <v>137</v>
      </c>
      <c r="C1" s="31"/>
      <c r="D1" s="18"/>
      <c r="E1" s="18"/>
    </row>
    <row r="2" spans="2:5" ht="20.25">
      <c r="B2" s="48">
        <f>Tradingname</f>
        <v>0</v>
      </c>
      <c r="C2" s="49"/>
      <c r="D2" s="31"/>
      <c r="E2" s="31"/>
    </row>
    <row r="3" spans="2:6" ht="34.5">
      <c r="B3" s="50" t="s">
        <v>178</v>
      </c>
      <c r="C3" s="51">
        <f>Yearending</f>
        <v>44012</v>
      </c>
      <c r="F3" s="43"/>
    </row>
    <row r="5" spans="2:5" ht="15">
      <c r="B5" s="34" t="s">
        <v>207</v>
      </c>
      <c r="C5" s="32"/>
      <c r="D5" s="32"/>
      <c r="E5" s="32"/>
    </row>
    <row r="6" spans="2:5" ht="15">
      <c r="B6" s="34"/>
      <c r="C6" s="32"/>
      <c r="D6" s="32"/>
      <c r="E6" s="32"/>
    </row>
    <row r="7" spans="2:6" ht="40.5" customHeight="1">
      <c r="B7" s="209" t="s">
        <v>216</v>
      </c>
      <c r="C7" s="209" t="s">
        <v>122</v>
      </c>
      <c r="D7" s="209" t="s">
        <v>372</v>
      </c>
      <c r="E7" s="209" t="s">
        <v>123</v>
      </c>
      <c r="F7" s="233" t="s">
        <v>125</v>
      </c>
    </row>
    <row r="8" spans="2:6" ht="12.75">
      <c r="B8" s="211"/>
      <c r="C8" s="211"/>
      <c r="D8" s="218"/>
      <c r="E8" s="234" t="s">
        <v>124</v>
      </c>
      <c r="F8" s="235"/>
    </row>
    <row r="9" spans="2:6" ht="12.75">
      <c r="B9" s="236"/>
      <c r="C9" s="237" t="str">
        <f>'3. Statement of pipeline assets'!C11</f>
        <v>Pipelines</v>
      </c>
      <c r="D9" s="339">
        <v>44920</v>
      </c>
      <c r="E9" s="238"/>
      <c r="F9" s="340"/>
    </row>
    <row r="10" spans="2:6" ht="12.75">
      <c r="B10" s="236"/>
      <c r="C10" s="237" t="str">
        <f>'3. Statement of pipeline assets'!C18</f>
        <v>Compressors</v>
      </c>
      <c r="D10" s="339">
        <v>44920</v>
      </c>
      <c r="E10" s="238"/>
      <c r="F10" s="340"/>
    </row>
    <row r="11" spans="2:6" ht="12.75">
      <c r="B11" s="236"/>
      <c r="C11" s="237" t="str">
        <f>'3. Statement of pipeline assets'!C24</f>
        <v>City Gates, supply regulators and valve stations</v>
      </c>
      <c r="D11" s="339">
        <v>44920</v>
      </c>
      <c r="E11" s="238"/>
      <c r="F11" s="340"/>
    </row>
    <row r="12" spans="2:6" ht="12.75">
      <c r="B12" s="236"/>
      <c r="C12" s="237" t="str">
        <f>'3. Statement of pipeline assets'!C30</f>
        <v>Metering</v>
      </c>
      <c r="D12" s="339">
        <v>44920</v>
      </c>
      <c r="E12" s="238"/>
      <c r="F12" s="340"/>
    </row>
    <row r="13" spans="2:6" ht="12.75">
      <c r="B13" s="236"/>
      <c r="C13" s="237" t="str">
        <f>'3. Statement of pipeline assets'!C36</f>
        <v>Odorant plants</v>
      </c>
      <c r="D13" s="339">
        <v>44920</v>
      </c>
      <c r="E13" s="238"/>
      <c r="F13" s="340"/>
    </row>
    <row r="14" spans="2:6" ht="12.75">
      <c r="B14" s="236"/>
      <c r="C14" s="237" t="str">
        <f>'3. Statement of pipeline assets'!C42</f>
        <v>SCADA (Communications)</v>
      </c>
      <c r="D14" s="339">
        <v>44920</v>
      </c>
      <c r="E14" s="238"/>
      <c r="F14" s="340"/>
    </row>
    <row r="15" spans="2:6" ht="12.75">
      <c r="B15" s="236"/>
      <c r="C15" s="237" t="str">
        <f>'3. Statement of pipeline assets'!C48</f>
        <v>Buildings</v>
      </c>
      <c r="D15" s="339">
        <v>44920</v>
      </c>
      <c r="E15" s="238"/>
      <c r="F15" s="340"/>
    </row>
    <row r="16" spans="2:6" ht="12.75">
      <c r="B16" s="236"/>
      <c r="C16" s="237" t="str">
        <f>'3. Statement of pipeline assets'!C60</f>
        <v>Other depreciable pipeline assets</v>
      </c>
      <c r="D16" s="339">
        <v>44920</v>
      </c>
      <c r="E16" s="238"/>
      <c r="F16" s="340"/>
    </row>
    <row r="17" spans="2:6" ht="12.75">
      <c r="B17" s="236"/>
      <c r="C17" s="239" t="s">
        <v>206</v>
      </c>
      <c r="D17" s="339">
        <v>44920</v>
      </c>
      <c r="E17" s="238"/>
      <c r="F17" s="340"/>
    </row>
    <row r="18" spans="2:6" ht="12.75">
      <c r="B18" s="236"/>
      <c r="C18" s="239" t="s">
        <v>206</v>
      </c>
      <c r="D18" s="339">
        <v>44920</v>
      </c>
      <c r="E18" s="238"/>
      <c r="F18" s="340"/>
    </row>
    <row r="19" spans="2:6" ht="12.75">
      <c r="B19" s="236"/>
      <c r="C19" s="239" t="s">
        <v>206</v>
      </c>
      <c r="D19" s="339">
        <v>44920</v>
      </c>
      <c r="E19" s="238"/>
      <c r="F19" s="340"/>
    </row>
    <row r="20" spans="2:6" ht="12.75">
      <c r="B20" s="236"/>
      <c r="C20" s="239" t="s">
        <v>206</v>
      </c>
      <c r="D20" s="339">
        <v>44920</v>
      </c>
      <c r="E20" s="238"/>
      <c r="F20" s="340"/>
    </row>
    <row r="21" spans="2:6" ht="12.75">
      <c r="B21" s="35"/>
      <c r="C21" s="313" t="str">
        <f>'3. Statement of pipeline assets'!C66</f>
        <v>Leased pipeline assets</v>
      </c>
      <c r="D21" s="339">
        <v>44920</v>
      </c>
      <c r="E21" s="35"/>
      <c r="F21" s="341"/>
    </row>
    <row r="22" spans="2:6" ht="12.75">
      <c r="B22" s="35"/>
      <c r="C22" s="239" t="s">
        <v>206</v>
      </c>
      <c r="D22" s="339">
        <v>44920</v>
      </c>
      <c r="E22" s="35"/>
      <c r="F22" s="341"/>
    </row>
    <row r="23" spans="2:6" ht="12.75">
      <c r="B23" s="35"/>
      <c r="C23" s="239" t="s">
        <v>206</v>
      </c>
      <c r="D23" s="339">
        <v>44920</v>
      </c>
      <c r="E23" s="35"/>
      <c r="F23" s="341"/>
    </row>
    <row r="24" spans="2:6" ht="12.75">
      <c r="B24" s="35"/>
      <c r="C24" s="239" t="s">
        <v>206</v>
      </c>
      <c r="D24" s="339">
        <v>44920</v>
      </c>
      <c r="E24" s="35"/>
      <c r="F24" s="341"/>
    </row>
    <row r="25" spans="2:6" ht="12.75">
      <c r="B25" s="35"/>
      <c r="C25" s="239" t="s">
        <v>206</v>
      </c>
      <c r="D25" s="339">
        <v>44920</v>
      </c>
      <c r="E25" s="35"/>
      <c r="F25" s="341"/>
    </row>
    <row r="26" spans="2:6" ht="12.75">
      <c r="B26" s="35"/>
      <c r="C26" s="313" t="str">
        <f>'3. Statement of pipeline assets'!C73</f>
        <v>Shared supporting assets</v>
      </c>
      <c r="D26" s="339">
        <v>44920</v>
      </c>
      <c r="E26" s="35"/>
      <c r="F26" s="341"/>
    </row>
    <row r="27" spans="2:6" ht="12.75">
      <c r="B27" s="35"/>
      <c r="C27" s="239" t="s">
        <v>206</v>
      </c>
      <c r="D27" s="339">
        <v>44920</v>
      </c>
      <c r="E27" s="35"/>
      <c r="F27" s="341"/>
    </row>
    <row r="28" spans="2:6" ht="12.75">
      <c r="B28" s="35"/>
      <c r="C28" s="239" t="s">
        <v>206</v>
      </c>
      <c r="D28" s="339">
        <v>44920</v>
      </c>
      <c r="E28" s="35"/>
      <c r="F28" s="341"/>
    </row>
    <row r="29" spans="2:6" ht="12.75">
      <c r="B29" s="35"/>
      <c r="C29" s="239" t="s">
        <v>206</v>
      </c>
      <c r="D29" s="339">
        <v>44920</v>
      </c>
      <c r="E29" s="35"/>
      <c r="F29" s="341"/>
    </row>
    <row r="30" spans="2:6" ht="12.75">
      <c r="B30" s="35"/>
      <c r="C30" s="239" t="s">
        <v>206</v>
      </c>
      <c r="D30" s="339">
        <v>44920</v>
      </c>
      <c r="E30" s="35"/>
      <c r="F30" s="341"/>
    </row>
    <row r="31" spans="2:6" ht="12.75">
      <c r="B31" s="35"/>
      <c r="C31" s="239" t="s">
        <v>206</v>
      </c>
      <c r="D31" s="339">
        <v>44920</v>
      </c>
      <c r="E31" s="35"/>
      <c r="F31" s="341"/>
    </row>
    <row r="32" spans="2:6" ht="12.75">
      <c r="B32" s="35"/>
      <c r="C32" s="313" t="str">
        <f>'3. Statement of pipeline assets'!C79</f>
        <v>Shared leased assets</v>
      </c>
      <c r="D32" s="339">
        <v>44920</v>
      </c>
      <c r="E32" s="35"/>
      <c r="F32" s="341"/>
    </row>
    <row r="33" spans="2:6" ht="12.75">
      <c r="B33" s="35"/>
      <c r="C33" s="239" t="s">
        <v>206</v>
      </c>
      <c r="D33" s="339">
        <v>44920</v>
      </c>
      <c r="E33" s="35"/>
      <c r="F33" s="341"/>
    </row>
    <row r="34" spans="2:6" ht="12.75">
      <c r="B34" s="35"/>
      <c r="C34" s="239" t="s">
        <v>206</v>
      </c>
      <c r="D34" s="339">
        <v>44920</v>
      </c>
      <c r="E34" s="35"/>
      <c r="F34" s="341"/>
    </row>
    <row r="35" spans="2:6" ht="12.75">
      <c r="B35" s="35"/>
      <c r="C35" s="239" t="s">
        <v>206</v>
      </c>
      <c r="D35" s="339">
        <v>44920</v>
      </c>
      <c r="E35" s="35"/>
      <c r="F35" s="341"/>
    </row>
    <row r="36" spans="2:6" ht="12.75">
      <c r="B36" s="35"/>
      <c r="C36" s="239" t="s">
        <v>206</v>
      </c>
      <c r="D36" s="339">
        <v>44920</v>
      </c>
      <c r="E36" s="35"/>
      <c r="F36" s="341"/>
    </row>
    <row r="37" spans="2:6" ht="12.75">
      <c r="B37" s="35"/>
      <c r="C37" s="239" t="s">
        <v>206</v>
      </c>
      <c r="D37" s="339">
        <v>44920</v>
      </c>
      <c r="E37" s="35"/>
      <c r="F37" s="341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5" r:id="rId2"/>
  <headerFooter alignWithMargins="0">
    <oddFooter>&amp;C&amp;A&amp;RPage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9999"/>
    <pageSetUpPr fitToPage="1"/>
  </sheetPr>
  <dimension ref="B1:G44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12.140625" style="30" customWidth="1"/>
    <col min="2" max="2" width="21.00390625" style="30" customWidth="1"/>
    <col min="3" max="3" width="42.28125" style="30" customWidth="1"/>
    <col min="4" max="4" width="43.7109375" style="30" customWidth="1"/>
    <col min="5" max="5" width="22.57421875" style="30" customWidth="1"/>
    <col min="6" max="6" width="20.57421875" style="30" customWidth="1"/>
    <col min="7" max="7" width="22.57421875" style="30" customWidth="1"/>
    <col min="8" max="8" width="9.421875" style="30" customWidth="1"/>
    <col min="9" max="9" width="25.140625" style="30" customWidth="1"/>
    <col min="10" max="16384" width="9.140625" style="30" customWidth="1"/>
  </cols>
  <sheetData>
    <row r="1" spans="2:7" ht="20.25">
      <c r="B1" s="31" t="s">
        <v>118</v>
      </c>
      <c r="C1" s="31"/>
      <c r="D1" s="18"/>
      <c r="E1" s="18"/>
      <c r="F1" s="18"/>
      <c r="G1" s="18"/>
    </row>
    <row r="2" spans="2:7" ht="20.25">
      <c r="B2" s="48">
        <f>Tradingname</f>
        <v>0</v>
      </c>
      <c r="C2" s="49"/>
      <c r="D2" s="31"/>
      <c r="E2" s="31"/>
      <c r="G2" s="31"/>
    </row>
    <row r="3" spans="2:3" ht="17.25" customHeight="1">
      <c r="B3" s="50" t="s">
        <v>178</v>
      </c>
      <c r="C3" s="51">
        <f>Yearending</f>
        <v>44012</v>
      </c>
    </row>
    <row r="5" spans="2:7" ht="15">
      <c r="B5" s="34" t="s">
        <v>257</v>
      </c>
      <c r="C5" s="32"/>
      <c r="D5" s="32"/>
      <c r="E5" s="32"/>
      <c r="F5" s="33"/>
      <c r="G5" s="32"/>
    </row>
    <row r="6" spans="2:7" ht="15">
      <c r="B6" s="34"/>
      <c r="C6" s="32"/>
      <c r="D6" s="32"/>
      <c r="E6" s="32"/>
      <c r="F6" s="33"/>
      <c r="G6" s="32"/>
    </row>
    <row r="7" spans="2:7" ht="40.5" customHeight="1">
      <c r="B7" s="240" t="s">
        <v>216</v>
      </c>
      <c r="C7" s="240" t="s">
        <v>166</v>
      </c>
      <c r="D7" s="240" t="s">
        <v>167</v>
      </c>
      <c r="E7" s="240" t="s">
        <v>168</v>
      </c>
      <c r="F7" s="240" t="s">
        <v>72</v>
      </c>
      <c r="G7" s="240" t="s">
        <v>133</v>
      </c>
    </row>
    <row r="8" spans="2:7" ht="12.75">
      <c r="B8" s="240"/>
      <c r="C8" s="240"/>
      <c r="D8" s="240"/>
      <c r="E8" s="240" t="s">
        <v>180</v>
      </c>
      <c r="F8" s="240"/>
      <c r="G8" s="240" t="s">
        <v>180</v>
      </c>
    </row>
    <row r="9" spans="2:7" ht="12.75">
      <c r="B9" s="342"/>
      <c r="C9" s="342"/>
      <c r="D9" s="342"/>
      <c r="E9" s="214"/>
      <c r="F9" s="215"/>
      <c r="G9" s="224">
        <f aca="true" t="shared" si="0" ref="G9:G40">E9*F9</f>
        <v>0</v>
      </c>
    </row>
    <row r="10" spans="2:7" ht="12.75">
      <c r="B10" s="342"/>
      <c r="C10" s="342"/>
      <c r="D10" s="342"/>
      <c r="E10" s="214"/>
      <c r="F10" s="215"/>
      <c r="G10" s="224">
        <f t="shared" si="0"/>
        <v>0</v>
      </c>
    </row>
    <row r="11" spans="2:7" ht="12.75">
      <c r="B11" s="342"/>
      <c r="C11" s="342"/>
      <c r="D11" s="342"/>
      <c r="E11" s="214"/>
      <c r="F11" s="215"/>
      <c r="G11" s="224">
        <f t="shared" si="0"/>
        <v>0</v>
      </c>
    </row>
    <row r="12" spans="2:7" ht="12.75">
      <c r="B12" s="342"/>
      <c r="C12" s="342"/>
      <c r="D12" s="342"/>
      <c r="E12" s="214"/>
      <c r="F12" s="215"/>
      <c r="G12" s="224">
        <f t="shared" si="0"/>
        <v>0</v>
      </c>
    </row>
    <row r="13" spans="2:7" ht="12.75">
      <c r="B13" s="342"/>
      <c r="C13" s="342"/>
      <c r="D13" s="342"/>
      <c r="E13" s="214"/>
      <c r="F13" s="215"/>
      <c r="G13" s="224">
        <f t="shared" si="0"/>
        <v>0</v>
      </c>
    </row>
    <row r="14" spans="2:7" ht="12.75">
      <c r="B14" s="342"/>
      <c r="C14" s="342"/>
      <c r="D14" s="342"/>
      <c r="E14" s="214"/>
      <c r="F14" s="215"/>
      <c r="G14" s="224">
        <f t="shared" si="0"/>
        <v>0</v>
      </c>
    </row>
    <row r="15" spans="2:7" ht="12.75">
      <c r="B15" s="342"/>
      <c r="C15" s="342"/>
      <c r="D15" s="342"/>
      <c r="E15" s="214"/>
      <c r="F15" s="215"/>
      <c r="G15" s="224">
        <f>E15*F15</f>
        <v>0</v>
      </c>
    </row>
    <row r="16" spans="2:7" ht="12.75">
      <c r="B16" s="342"/>
      <c r="C16" s="342"/>
      <c r="D16" s="342"/>
      <c r="E16" s="214"/>
      <c r="F16" s="215"/>
      <c r="G16" s="224">
        <f t="shared" si="0"/>
        <v>0</v>
      </c>
    </row>
    <row r="17" spans="2:7" ht="12.75">
      <c r="B17" s="342"/>
      <c r="C17" s="342"/>
      <c r="D17" s="342"/>
      <c r="E17" s="214"/>
      <c r="F17" s="215"/>
      <c r="G17" s="224">
        <f t="shared" si="0"/>
        <v>0</v>
      </c>
    </row>
    <row r="18" spans="2:7" ht="12.75">
      <c r="B18" s="342"/>
      <c r="C18" s="342"/>
      <c r="D18" s="342"/>
      <c r="E18" s="214"/>
      <c r="F18" s="215"/>
      <c r="G18" s="224">
        <f t="shared" si="0"/>
        <v>0</v>
      </c>
    </row>
    <row r="19" spans="2:7" ht="12.75">
      <c r="B19" s="342"/>
      <c r="C19" s="342"/>
      <c r="D19" s="342"/>
      <c r="E19" s="214"/>
      <c r="F19" s="215"/>
      <c r="G19" s="224">
        <f t="shared" si="0"/>
        <v>0</v>
      </c>
    </row>
    <row r="20" spans="2:7" ht="12.75">
      <c r="B20" s="342"/>
      <c r="C20" s="342"/>
      <c r="D20" s="342"/>
      <c r="E20" s="214"/>
      <c r="F20" s="215"/>
      <c r="G20" s="224">
        <f t="shared" si="0"/>
        <v>0</v>
      </c>
    </row>
    <row r="21" spans="2:7" ht="12.75">
      <c r="B21" s="342"/>
      <c r="C21" s="342"/>
      <c r="D21" s="342"/>
      <c r="E21" s="214"/>
      <c r="F21" s="215"/>
      <c r="G21" s="224">
        <f t="shared" si="0"/>
        <v>0</v>
      </c>
    </row>
    <row r="22" spans="2:7" ht="12.75">
      <c r="B22" s="342"/>
      <c r="C22" s="342"/>
      <c r="D22" s="342"/>
      <c r="E22" s="214"/>
      <c r="F22" s="215"/>
      <c r="G22" s="224">
        <f t="shared" si="0"/>
        <v>0</v>
      </c>
    </row>
    <row r="23" spans="2:7" ht="12.75">
      <c r="B23" s="342"/>
      <c r="C23" s="342"/>
      <c r="D23" s="342"/>
      <c r="E23" s="214"/>
      <c r="F23" s="215"/>
      <c r="G23" s="224">
        <f t="shared" si="0"/>
        <v>0</v>
      </c>
    </row>
    <row r="24" spans="2:7" ht="12.75">
      <c r="B24" s="342"/>
      <c r="C24" s="342"/>
      <c r="D24" s="342"/>
      <c r="E24" s="214"/>
      <c r="F24" s="215"/>
      <c r="G24" s="224">
        <f>E24*F24</f>
        <v>0</v>
      </c>
    </row>
    <row r="25" spans="2:7" ht="12.75">
      <c r="B25" s="342"/>
      <c r="C25" s="342"/>
      <c r="D25" s="342"/>
      <c r="E25" s="214"/>
      <c r="F25" s="215"/>
      <c r="G25" s="224">
        <f t="shared" si="0"/>
        <v>0</v>
      </c>
    </row>
    <row r="26" spans="2:7" ht="12.75">
      <c r="B26" s="342"/>
      <c r="C26" s="342"/>
      <c r="D26" s="342"/>
      <c r="E26" s="214"/>
      <c r="F26" s="215"/>
      <c r="G26" s="224">
        <f t="shared" si="0"/>
        <v>0</v>
      </c>
    </row>
    <row r="27" spans="2:7" ht="12.75">
      <c r="B27" s="342"/>
      <c r="C27" s="342"/>
      <c r="D27" s="342"/>
      <c r="E27" s="214"/>
      <c r="F27" s="215"/>
      <c r="G27" s="224">
        <f t="shared" si="0"/>
        <v>0</v>
      </c>
    </row>
    <row r="28" spans="2:7" ht="12.75">
      <c r="B28" s="342"/>
      <c r="C28" s="342"/>
      <c r="D28" s="342"/>
      <c r="E28" s="214"/>
      <c r="F28" s="215"/>
      <c r="G28" s="224">
        <f t="shared" si="0"/>
        <v>0</v>
      </c>
    </row>
    <row r="29" spans="2:7" ht="12.75">
      <c r="B29" s="342"/>
      <c r="C29" s="342"/>
      <c r="D29" s="342"/>
      <c r="E29" s="214"/>
      <c r="F29" s="215"/>
      <c r="G29" s="224">
        <f t="shared" si="0"/>
        <v>0</v>
      </c>
    </row>
    <row r="30" spans="2:7" ht="12.75">
      <c r="B30" s="342"/>
      <c r="C30" s="342"/>
      <c r="D30" s="342"/>
      <c r="E30" s="214"/>
      <c r="F30" s="215"/>
      <c r="G30" s="224">
        <f t="shared" si="0"/>
        <v>0</v>
      </c>
    </row>
    <row r="31" spans="2:7" ht="12.75">
      <c r="B31" s="342"/>
      <c r="C31" s="342"/>
      <c r="D31" s="342"/>
      <c r="E31" s="214"/>
      <c r="F31" s="215"/>
      <c r="G31" s="224">
        <f t="shared" si="0"/>
        <v>0</v>
      </c>
    </row>
    <row r="32" spans="2:7" ht="12.75">
      <c r="B32" s="342"/>
      <c r="C32" s="342"/>
      <c r="D32" s="342"/>
      <c r="E32" s="214"/>
      <c r="F32" s="215"/>
      <c r="G32" s="224">
        <f t="shared" si="0"/>
        <v>0</v>
      </c>
    </row>
    <row r="33" spans="2:7" ht="12.75">
      <c r="B33" s="342"/>
      <c r="C33" s="342"/>
      <c r="D33" s="342"/>
      <c r="E33" s="214"/>
      <c r="F33" s="215"/>
      <c r="G33" s="224">
        <f t="shared" si="0"/>
        <v>0</v>
      </c>
    </row>
    <row r="34" spans="2:7" ht="12.75">
      <c r="B34" s="342"/>
      <c r="C34" s="342"/>
      <c r="D34" s="342"/>
      <c r="E34" s="214"/>
      <c r="F34" s="215"/>
      <c r="G34" s="224">
        <f t="shared" si="0"/>
        <v>0</v>
      </c>
    </row>
    <row r="35" spans="2:7" ht="12.75">
      <c r="B35" s="342"/>
      <c r="C35" s="342"/>
      <c r="D35" s="342"/>
      <c r="E35" s="214"/>
      <c r="F35" s="215"/>
      <c r="G35" s="224">
        <f t="shared" si="0"/>
        <v>0</v>
      </c>
    </row>
    <row r="36" spans="2:7" ht="12.75">
      <c r="B36" s="342"/>
      <c r="C36" s="342"/>
      <c r="D36" s="342"/>
      <c r="E36" s="214"/>
      <c r="F36" s="215"/>
      <c r="G36" s="224">
        <f t="shared" si="0"/>
        <v>0</v>
      </c>
    </row>
    <row r="37" spans="2:7" ht="12.75">
      <c r="B37" s="342"/>
      <c r="C37" s="342"/>
      <c r="D37" s="342"/>
      <c r="E37" s="214"/>
      <c r="F37" s="215"/>
      <c r="G37" s="224">
        <f t="shared" si="0"/>
        <v>0</v>
      </c>
    </row>
    <row r="38" spans="2:7" ht="12.75">
      <c r="B38" s="342"/>
      <c r="C38" s="342"/>
      <c r="D38" s="342"/>
      <c r="E38" s="214"/>
      <c r="F38" s="215"/>
      <c r="G38" s="224">
        <f t="shared" si="0"/>
        <v>0</v>
      </c>
    </row>
    <row r="39" spans="2:7" ht="12.75">
      <c r="B39" s="342"/>
      <c r="C39" s="342"/>
      <c r="D39" s="342"/>
      <c r="E39" s="214"/>
      <c r="F39" s="215"/>
      <c r="G39" s="224">
        <f t="shared" si="0"/>
        <v>0</v>
      </c>
    </row>
    <row r="40" spans="2:7" ht="12.75">
      <c r="B40" s="342"/>
      <c r="C40" s="342"/>
      <c r="D40" s="342"/>
      <c r="E40" s="214"/>
      <c r="F40" s="215"/>
      <c r="G40" s="224">
        <f t="shared" si="0"/>
        <v>0</v>
      </c>
    </row>
    <row r="41" spans="2:7" ht="12.75">
      <c r="B41" s="408" t="s">
        <v>24</v>
      </c>
      <c r="C41" s="409"/>
      <c r="D41" s="410"/>
      <c r="E41" s="224">
        <f>SUM(E9:E40)</f>
        <v>0</v>
      </c>
      <c r="F41" s="318"/>
      <c r="G41" s="224">
        <f>SUM(G9:G40)</f>
        <v>0</v>
      </c>
    </row>
    <row r="44" ht="12.75">
      <c r="B44" s="52"/>
    </row>
  </sheetData>
  <sheetProtection/>
  <mergeCells count="1">
    <mergeCell ref="B41:D4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3" r:id="rId2"/>
  <headerFooter alignWithMargins="0">
    <oddFooter>&amp;C&amp;A&amp;RPage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9999"/>
    <pageSetUpPr fitToPage="1"/>
  </sheetPr>
  <dimension ref="B1:BI37"/>
  <sheetViews>
    <sheetView showGridLines="0" zoomScalePageLayoutView="0" workbookViewId="0" topLeftCell="E1">
      <selection activeCell="E34" sqref="E34"/>
    </sheetView>
  </sheetViews>
  <sheetFormatPr defaultColWidth="9.140625" defaultRowHeight="12.75"/>
  <cols>
    <col min="1" max="1" width="11.421875" style="0" customWidth="1"/>
    <col min="2" max="2" width="22.28125" style="0" customWidth="1"/>
    <col min="3" max="3" width="21.140625" style="0" customWidth="1"/>
    <col min="4" max="4" width="50.57421875" style="0" customWidth="1"/>
    <col min="5" max="5" width="23.7109375" style="0" customWidth="1"/>
    <col min="6" max="13" width="9.421875" style="0" customWidth="1"/>
    <col min="29" max="29" width="9.140625" style="0" customWidth="1"/>
    <col min="46" max="46" width="9.140625" style="0" customWidth="1"/>
  </cols>
  <sheetData>
    <row r="1" ht="20.25">
      <c r="B1" s="36" t="s">
        <v>237</v>
      </c>
    </row>
    <row r="2" spans="2:3" ht="13.5">
      <c r="B2" s="48">
        <f>Tradingname</f>
        <v>0</v>
      </c>
      <c r="C2" s="49"/>
    </row>
    <row r="3" spans="2:11" ht="19.5" customHeight="1">
      <c r="B3" s="50" t="s">
        <v>178</v>
      </c>
      <c r="C3" s="51">
        <f>Yearending</f>
        <v>44012</v>
      </c>
      <c r="K3" s="43"/>
    </row>
    <row r="4" ht="20.25">
      <c r="B4" s="36"/>
    </row>
    <row r="5" spans="2:5" ht="15">
      <c r="B5" s="37" t="s">
        <v>196</v>
      </c>
      <c r="D5" s="42"/>
      <c r="E5" s="42"/>
    </row>
    <row r="7" spans="2:61" ht="45" customHeight="1">
      <c r="B7" s="241" t="s">
        <v>216</v>
      </c>
      <c r="C7" s="242" t="s">
        <v>83</v>
      </c>
      <c r="D7" s="242"/>
      <c r="E7" s="243" t="s">
        <v>24</v>
      </c>
      <c r="F7" s="411" t="s">
        <v>82</v>
      </c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412"/>
      <c r="X7" s="412"/>
      <c r="Y7" s="412"/>
      <c r="Z7" s="412"/>
      <c r="AA7" s="412"/>
      <c r="AB7" s="412"/>
      <c r="AC7" s="412"/>
      <c r="AD7" s="412"/>
      <c r="AE7" s="412"/>
      <c r="AF7" s="412"/>
      <c r="AG7" s="412"/>
      <c r="AH7" s="412"/>
      <c r="AI7" s="412"/>
      <c r="AJ7" s="412"/>
      <c r="AK7" s="412"/>
      <c r="AL7" s="412"/>
      <c r="AM7" s="412"/>
      <c r="AN7" s="412"/>
      <c r="AO7" s="412"/>
      <c r="AP7" s="412"/>
      <c r="AQ7" s="412"/>
      <c r="AR7" s="412"/>
      <c r="AS7" s="412"/>
      <c r="AT7" s="412"/>
      <c r="AU7" s="412"/>
      <c r="AV7" s="412"/>
      <c r="AW7" s="412"/>
      <c r="AX7" s="412"/>
      <c r="AY7" s="412"/>
      <c r="AZ7" s="412"/>
      <c r="BA7" s="412"/>
      <c r="BB7" s="412"/>
      <c r="BC7" s="412"/>
      <c r="BD7" s="412"/>
      <c r="BE7" s="412"/>
      <c r="BF7" s="412"/>
      <c r="BG7" s="412"/>
      <c r="BH7" s="412"/>
      <c r="BI7" s="258" t="s">
        <v>204</v>
      </c>
    </row>
    <row r="8" spans="2:60" ht="12.75">
      <c r="B8" s="244"/>
      <c r="C8" s="245"/>
      <c r="D8" s="245"/>
      <c r="E8" s="245"/>
      <c r="F8" s="246">
        <f>C36</f>
        <v>29221</v>
      </c>
      <c r="G8" s="246">
        <f>DATE(YEAR(F8)+1,MONTH(F8),DAY(F8))</f>
        <v>29587</v>
      </c>
      <c r="H8" s="246">
        <f aca="true" t="shared" si="0" ref="H8:X8">DATE(YEAR(G8)+1,MONTH(G8),DAY(G8))</f>
        <v>29952</v>
      </c>
      <c r="I8" s="246">
        <f t="shared" si="0"/>
        <v>30317</v>
      </c>
      <c r="J8" s="246">
        <f t="shared" si="0"/>
        <v>30682</v>
      </c>
      <c r="K8" s="246">
        <f t="shared" si="0"/>
        <v>31048</v>
      </c>
      <c r="L8" s="246">
        <f t="shared" si="0"/>
        <v>31413</v>
      </c>
      <c r="M8" s="246">
        <f t="shared" si="0"/>
        <v>31778</v>
      </c>
      <c r="N8" s="246">
        <f t="shared" si="0"/>
        <v>32143</v>
      </c>
      <c r="O8" s="246">
        <f t="shared" si="0"/>
        <v>32509</v>
      </c>
      <c r="P8" s="246">
        <f t="shared" si="0"/>
        <v>32874</v>
      </c>
      <c r="Q8" s="246">
        <f t="shared" si="0"/>
        <v>33239</v>
      </c>
      <c r="R8" s="246">
        <f t="shared" si="0"/>
        <v>33604</v>
      </c>
      <c r="S8" s="246">
        <f t="shared" si="0"/>
        <v>33970</v>
      </c>
      <c r="T8" s="246">
        <f t="shared" si="0"/>
        <v>34335</v>
      </c>
      <c r="U8" s="246">
        <f t="shared" si="0"/>
        <v>34700</v>
      </c>
      <c r="V8" s="246">
        <f t="shared" si="0"/>
        <v>35065</v>
      </c>
      <c r="W8" s="246">
        <f t="shared" si="0"/>
        <v>35431</v>
      </c>
      <c r="X8" s="246">
        <f t="shared" si="0"/>
        <v>35796</v>
      </c>
      <c r="Y8" s="246">
        <f>DATE(YEAR(X8)+1,MONTH(X8),DAY(X8))</f>
        <v>36161</v>
      </c>
      <c r="Z8" s="246">
        <f>DATE(YEAR(Y8)+1,MONTH(Y8),DAY(Y8))</f>
        <v>36526</v>
      </c>
      <c r="AA8" s="246">
        <f>DATE(YEAR(Z8)+1,MONTH(Z8),DAY(Z8))</f>
        <v>36892</v>
      </c>
      <c r="AB8" s="246">
        <f aca="true" t="shared" si="1" ref="AB8:AR8">DATE(YEAR(AA8)+1,MONTH(AA8),DAY(AA8))</f>
        <v>37257</v>
      </c>
      <c r="AC8" s="246">
        <f t="shared" si="1"/>
        <v>37622</v>
      </c>
      <c r="AD8" s="246">
        <f t="shared" si="1"/>
        <v>37987</v>
      </c>
      <c r="AE8" s="246">
        <f t="shared" si="1"/>
        <v>38353</v>
      </c>
      <c r="AF8" s="246">
        <f t="shared" si="1"/>
        <v>38718</v>
      </c>
      <c r="AG8" s="246">
        <f t="shared" si="1"/>
        <v>39083</v>
      </c>
      <c r="AH8" s="246">
        <f t="shared" si="1"/>
        <v>39448</v>
      </c>
      <c r="AI8" s="246">
        <f t="shared" si="1"/>
        <v>39814</v>
      </c>
      <c r="AJ8" s="246">
        <f t="shared" si="1"/>
        <v>40179</v>
      </c>
      <c r="AK8" s="246">
        <f t="shared" si="1"/>
        <v>40544</v>
      </c>
      <c r="AL8" s="246">
        <f t="shared" si="1"/>
        <v>40909</v>
      </c>
      <c r="AM8" s="246">
        <f t="shared" si="1"/>
        <v>41275</v>
      </c>
      <c r="AN8" s="246">
        <f t="shared" si="1"/>
        <v>41640</v>
      </c>
      <c r="AO8" s="246">
        <f t="shared" si="1"/>
        <v>42005</v>
      </c>
      <c r="AP8" s="246">
        <f t="shared" si="1"/>
        <v>42370</v>
      </c>
      <c r="AQ8" s="246">
        <f t="shared" si="1"/>
        <v>42736</v>
      </c>
      <c r="AR8" s="246">
        <f t="shared" si="1"/>
        <v>43101</v>
      </c>
      <c r="AS8" s="246">
        <f aca="true" t="shared" si="2" ref="AS8:BH8">DATE(YEAR(AR8)+1,MONTH(AR8),DAY(AR8))</f>
        <v>43466</v>
      </c>
      <c r="AT8" s="246">
        <f t="shared" si="2"/>
        <v>43831</v>
      </c>
      <c r="AU8" s="246">
        <f t="shared" si="2"/>
        <v>44197</v>
      </c>
      <c r="AV8" s="246">
        <f t="shared" si="2"/>
        <v>44562</v>
      </c>
      <c r="AW8" s="246">
        <f t="shared" si="2"/>
        <v>44927</v>
      </c>
      <c r="AX8" s="246">
        <f t="shared" si="2"/>
        <v>45292</v>
      </c>
      <c r="AY8" s="246">
        <f t="shared" si="2"/>
        <v>45658</v>
      </c>
      <c r="AZ8" s="246">
        <f t="shared" si="2"/>
        <v>46023</v>
      </c>
      <c r="BA8" s="246">
        <f t="shared" si="2"/>
        <v>46388</v>
      </c>
      <c r="BB8" s="246">
        <f t="shared" si="2"/>
        <v>46753</v>
      </c>
      <c r="BC8" s="246">
        <f t="shared" si="2"/>
        <v>47119</v>
      </c>
      <c r="BD8" s="246">
        <f t="shared" si="2"/>
        <v>47484</v>
      </c>
      <c r="BE8" s="246">
        <f t="shared" si="2"/>
        <v>47849</v>
      </c>
      <c r="BF8" s="246">
        <f t="shared" si="2"/>
        <v>48214</v>
      </c>
      <c r="BG8" s="246">
        <f t="shared" si="2"/>
        <v>48580</v>
      </c>
      <c r="BH8" s="246">
        <f t="shared" si="2"/>
        <v>48945</v>
      </c>
    </row>
    <row r="9" spans="2:60" ht="12.75">
      <c r="B9" s="247"/>
      <c r="C9" s="319" t="s">
        <v>69</v>
      </c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6"/>
    </row>
    <row r="10" spans="2:60" ht="12.75">
      <c r="B10" s="247"/>
      <c r="C10" s="248"/>
      <c r="D10" s="249" t="s">
        <v>74</v>
      </c>
      <c r="E10" s="191">
        <f aca="true" t="shared" si="3" ref="E10:E30">SUM(F10:BH10)</f>
        <v>0</v>
      </c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</row>
    <row r="11" spans="2:60" ht="12.75">
      <c r="B11" s="247"/>
      <c r="C11" s="248"/>
      <c r="D11" s="249" t="s">
        <v>165</v>
      </c>
      <c r="E11" s="191">
        <f>C37</f>
        <v>0</v>
      </c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</row>
    <row r="12" spans="2:60" ht="12.75">
      <c r="B12" s="247"/>
      <c r="C12" s="248"/>
      <c r="D12" s="249" t="s">
        <v>75</v>
      </c>
      <c r="E12" s="191">
        <f t="shared" si="3"/>
        <v>0</v>
      </c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</row>
    <row r="13" spans="2:60" ht="12.75">
      <c r="B13" s="247"/>
      <c r="C13" s="248"/>
      <c r="D13" s="249" t="s">
        <v>121</v>
      </c>
      <c r="E13" s="191">
        <f t="shared" si="3"/>
        <v>0</v>
      </c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</row>
    <row r="14" spans="2:60" ht="12.75">
      <c r="B14" s="247"/>
      <c r="C14" s="248"/>
      <c r="D14" s="249" t="s">
        <v>315</v>
      </c>
      <c r="E14" s="191">
        <f t="shared" si="3"/>
        <v>0</v>
      </c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</row>
    <row r="15" spans="2:60" ht="12.75">
      <c r="B15" s="247"/>
      <c r="C15" s="248"/>
      <c r="D15" s="249" t="s">
        <v>78</v>
      </c>
      <c r="E15" s="191">
        <f t="shared" si="3"/>
        <v>0</v>
      </c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</row>
    <row r="16" spans="2:60" ht="12.75">
      <c r="B16" s="247"/>
      <c r="C16" s="248"/>
      <c r="D16" s="250" t="s">
        <v>76</v>
      </c>
      <c r="E16" s="191">
        <f t="shared" si="3"/>
        <v>0</v>
      </c>
      <c r="F16" s="195">
        <f aca="true" t="shared" si="4" ref="F16:AK16">SUM(F9:F15)</f>
        <v>0</v>
      </c>
      <c r="G16" s="195">
        <f t="shared" si="4"/>
        <v>0</v>
      </c>
      <c r="H16" s="195">
        <f t="shared" si="4"/>
        <v>0</v>
      </c>
      <c r="I16" s="195">
        <f t="shared" si="4"/>
        <v>0</v>
      </c>
      <c r="J16" s="195">
        <f t="shared" si="4"/>
        <v>0</v>
      </c>
      <c r="K16" s="195">
        <f t="shared" si="4"/>
        <v>0</v>
      </c>
      <c r="L16" s="195">
        <f t="shared" si="4"/>
        <v>0</v>
      </c>
      <c r="M16" s="195">
        <f t="shared" si="4"/>
        <v>0</v>
      </c>
      <c r="N16" s="195">
        <f t="shared" si="4"/>
        <v>0</v>
      </c>
      <c r="O16" s="195">
        <f t="shared" si="4"/>
        <v>0</v>
      </c>
      <c r="P16" s="195">
        <f t="shared" si="4"/>
        <v>0</v>
      </c>
      <c r="Q16" s="195">
        <f t="shared" si="4"/>
        <v>0</v>
      </c>
      <c r="R16" s="195">
        <f t="shared" si="4"/>
        <v>0</v>
      </c>
      <c r="S16" s="195">
        <f t="shared" si="4"/>
        <v>0</v>
      </c>
      <c r="T16" s="195">
        <f t="shared" si="4"/>
        <v>0</v>
      </c>
      <c r="U16" s="195">
        <f t="shared" si="4"/>
        <v>0</v>
      </c>
      <c r="V16" s="195">
        <f t="shared" si="4"/>
        <v>0</v>
      </c>
      <c r="W16" s="195">
        <f t="shared" si="4"/>
        <v>0</v>
      </c>
      <c r="X16" s="195">
        <f t="shared" si="4"/>
        <v>0</v>
      </c>
      <c r="Y16" s="195">
        <f t="shared" si="4"/>
        <v>0</v>
      </c>
      <c r="Z16" s="195">
        <f t="shared" si="4"/>
        <v>0</v>
      </c>
      <c r="AA16" s="195">
        <f t="shared" si="4"/>
        <v>0</v>
      </c>
      <c r="AB16" s="195">
        <f t="shared" si="4"/>
        <v>0</v>
      </c>
      <c r="AC16" s="195">
        <f t="shared" si="4"/>
        <v>0</v>
      </c>
      <c r="AD16" s="195">
        <f t="shared" si="4"/>
        <v>0</v>
      </c>
      <c r="AE16" s="195">
        <f t="shared" si="4"/>
        <v>0</v>
      </c>
      <c r="AF16" s="195">
        <f t="shared" si="4"/>
        <v>0</v>
      </c>
      <c r="AG16" s="195">
        <f t="shared" si="4"/>
        <v>0</v>
      </c>
      <c r="AH16" s="195">
        <f t="shared" si="4"/>
        <v>0</v>
      </c>
      <c r="AI16" s="195">
        <f t="shared" si="4"/>
        <v>0</v>
      </c>
      <c r="AJ16" s="195">
        <f t="shared" si="4"/>
        <v>0</v>
      </c>
      <c r="AK16" s="195">
        <f t="shared" si="4"/>
        <v>0</v>
      </c>
      <c r="AL16" s="195">
        <f aca="true" t="shared" si="5" ref="AL16:BH16">SUM(AL9:AL15)</f>
        <v>0</v>
      </c>
      <c r="AM16" s="195">
        <f t="shared" si="5"/>
        <v>0</v>
      </c>
      <c r="AN16" s="195">
        <f t="shared" si="5"/>
        <v>0</v>
      </c>
      <c r="AO16" s="195">
        <f t="shared" si="5"/>
        <v>0</v>
      </c>
      <c r="AP16" s="195">
        <f t="shared" si="5"/>
        <v>0</v>
      </c>
      <c r="AQ16" s="195">
        <f t="shared" si="5"/>
        <v>0</v>
      </c>
      <c r="AR16" s="195">
        <f t="shared" si="5"/>
        <v>0</v>
      </c>
      <c r="AS16" s="195">
        <f t="shared" si="5"/>
        <v>0</v>
      </c>
      <c r="AT16" s="195">
        <f t="shared" si="5"/>
        <v>0</v>
      </c>
      <c r="AU16" s="195">
        <f t="shared" si="5"/>
        <v>0</v>
      </c>
      <c r="AV16" s="195">
        <f t="shared" si="5"/>
        <v>0</v>
      </c>
      <c r="AW16" s="195">
        <f t="shared" si="5"/>
        <v>0</v>
      </c>
      <c r="AX16" s="195">
        <f t="shared" si="5"/>
        <v>0</v>
      </c>
      <c r="AY16" s="195">
        <f t="shared" si="5"/>
        <v>0</v>
      </c>
      <c r="AZ16" s="195">
        <f t="shared" si="5"/>
        <v>0</v>
      </c>
      <c r="BA16" s="195">
        <f t="shared" si="5"/>
        <v>0</v>
      </c>
      <c r="BB16" s="195">
        <f t="shared" si="5"/>
        <v>0</v>
      </c>
      <c r="BC16" s="195">
        <f t="shared" si="5"/>
        <v>0</v>
      </c>
      <c r="BD16" s="195">
        <f t="shared" si="5"/>
        <v>0</v>
      </c>
      <c r="BE16" s="195">
        <f t="shared" si="5"/>
        <v>0</v>
      </c>
      <c r="BF16" s="195">
        <f t="shared" si="5"/>
        <v>0</v>
      </c>
      <c r="BG16" s="195">
        <f t="shared" si="5"/>
        <v>0</v>
      </c>
      <c r="BH16" s="195">
        <f t="shared" si="5"/>
        <v>0</v>
      </c>
    </row>
    <row r="17" spans="2:60" ht="12.75">
      <c r="B17" s="247"/>
      <c r="C17" s="319" t="s">
        <v>118</v>
      </c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6"/>
    </row>
    <row r="18" spans="2:60" ht="25.5">
      <c r="B18" s="247"/>
      <c r="C18" s="248"/>
      <c r="D18" s="249" t="s">
        <v>374</v>
      </c>
      <c r="E18" s="191">
        <f aca="true" t="shared" si="6" ref="E18:E23">SUM(F18:BH18)</f>
        <v>0</v>
      </c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</row>
    <row r="19" spans="2:60" ht="12.75">
      <c r="B19" s="247"/>
      <c r="C19" s="248"/>
      <c r="D19" s="249" t="s">
        <v>75</v>
      </c>
      <c r="E19" s="191">
        <f t="shared" si="6"/>
        <v>0</v>
      </c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</row>
    <row r="20" spans="2:60" ht="12.75">
      <c r="B20" s="247"/>
      <c r="C20" s="248"/>
      <c r="D20" s="249" t="s">
        <v>121</v>
      </c>
      <c r="E20" s="191">
        <f t="shared" si="6"/>
        <v>0</v>
      </c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</row>
    <row r="21" spans="2:60" ht="12.75">
      <c r="B21" s="247"/>
      <c r="C21" s="248"/>
      <c r="D21" s="249" t="s">
        <v>315</v>
      </c>
      <c r="E21" s="191">
        <f t="shared" si="6"/>
        <v>0</v>
      </c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</row>
    <row r="22" spans="2:60" ht="12.75">
      <c r="B22" s="247"/>
      <c r="C22" s="248"/>
      <c r="D22" s="249" t="s">
        <v>78</v>
      </c>
      <c r="E22" s="191">
        <f t="shared" si="6"/>
        <v>0</v>
      </c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</row>
    <row r="23" spans="2:60" ht="12.75">
      <c r="B23" s="247"/>
      <c r="C23" s="248"/>
      <c r="D23" s="250" t="s">
        <v>76</v>
      </c>
      <c r="E23" s="191">
        <f t="shared" si="6"/>
        <v>0</v>
      </c>
      <c r="F23" s="195">
        <f aca="true" t="shared" si="7" ref="F23:AK23">SUM(F18:F22)</f>
        <v>0</v>
      </c>
      <c r="G23" s="195">
        <f t="shared" si="7"/>
        <v>0</v>
      </c>
      <c r="H23" s="195">
        <f t="shared" si="7"/>
        <v>0</v>
      </c>
      <c r="I23" s="195">
        <f t="shared" si="7"/>
        <v>0</v>
      </c>
      <c r="J23" s="195">
        <f t="shared" si="7"/>
        <v>0</v>
      </c>
      <c r="K23" s="195">
        <f t="shared" si="7"/>
        <v>0</v>
      </c>
      <c r="L23" s="195">
        <f t="shared" si="7"/>
        <v>0</v>
      </c>
      <c r="M23" s="195">
        <f t="shared" si="7"/>
        <v>0</v>
      </c>
      <c r="N23" s="195">
        <f t="shared" si="7"/>
        <v>0</v>
      </c>
      <c r="O23" s="195">
        <f t="shared" si="7"/>
        <v>0</v>
      </c>
      <c r="P23" s="195">
        <f t="shared" si="7"/>
        <v>0</v>
      </c>
      <c r="Q23" s="195">
        <f t="shared" si="7"/>
        <v>0</v>
      </c>
      <c r="R23" s="195">
        <f t="shared" si="7"/>
        <v>0</v>
      </c>
      <c r="S23" s="195">
        <f t="shared" si="7"/>
        <v>0</v>
      </c>
      <c r="T23" s="195">
        <f t="shared" si="7"/>
        <v>0</v>
      </c>
      <c r="U23" s="195">
        <f t="shared" si="7"/>
        <v>0</v>
      </c>
      <c r="V23" s="195">
        <f t="shared" si="7"/>
        <v>0</v>
      </c>
      <c r="W23" s="195">
        <f t="shared" si="7"/>
        <v>0</v>
      </c>
      <c r="X23" s="195">
        <f t="shared" si="7"/>
        <v>0</v>
      </c>
      <c r="Y23" s="195">
        <f t="shared" si="7"/>
        <v>0</v>
      </c>
      <c r="Z23" s="195">
        <f t="shared" si="7"/>
        <v>0</v>
      </c>
      <c r="AA23" s="195">
        <f t="shared" si="7"/>
        <v>0</v>
      </c>
      <c r="AB23" s="195">
        <f t="shared" si="7"/>
        <v>0</v>
      </c>
      <c r="AC23" s="195">
        <f t="shared" si="7"/>
        <v>0</v>
      </c>
      <c r="AD23" s="195">
        <f t="shared" si="7"/>
        <v>0</v>
      </c>
      <c r="AE23" s="195">
        <f t="shared" si="7"/>
        <v>0</v>
      </c>
      <c r="AF23" s="195">
        <f t="shared" si="7"/>
        <v>0</v>
      </c>
      <c r="AG23" s="195">
        <f t="shared" si="7"/>
        <v>0</v>
      </c>
      <c r="AH23" s="195">
        <f t="shared" si="7"/>
        <v>0</v>
      </c>
      <c r="AI23" s="195">
        <f t="shared" si="7"/>
        <v>0</v>
      </c>
      <c r="AJ23" s="195">
        <f t="shared" si="7"/>
        <v>0</v>
      </c>
      <c r="AK23" s="195">
        <f t="shared" si="7"/>
        <v>0</v>
      </c>
      <c r="AL23" s="195">
        <f aca="true" t="shared" si="8" ref="AL23:BH23">SUM(AL18:AL22)</f>
        <v>0</v>
      </c>
      <c r="AM23" s="195">
        <f t="shared" si="8"/>
        <v>0</v>
      </c>
      <c r="AN23" s="195">
        <f t="shared" si="8"/>
        <v>0</v>
      </c>
      <c r="AO23" s="195">
        <f t="shared" si="8"/>
        <v>0</v>
      </c>
      <c r="AP23" s="195">
        <f t="shared" si="8"/>
        <v>0</v>
      </c>
      <c r="AQ23" s="195">
        <f t="shared" si="8"/>
        <v>0</v>
      </c>
      <c r="AR23" s="195">
        <f t="shared" si="8"/>
        <v>0</v>
      </c>
      <c r="AS23" s="195">
        <f t="shared" si="8"/>
        <v>0</v>
      </c>
      <c r="AT23" s="195">
        <f t="shared" si="8"/>
        <v>0</v>
      </c>
      <c r="AU23" s="195">
        <f t="shared" si="8"/>
        <v>0</v>
      </c>
      <c r="AV23" s="195">
        <f t="shared" si="8"/>
        <v>0</v>
      </c>
      <c r="AW23" s="195">
        <f t="shared" si="8"/>
        <v>0</v>
      </c>
      <c r="AX23" s="195">
        <f t="shared" si="8"/>
        <v>0</v>
      </c>
      <c r="AY23" s="195">
        <f t="shared" si="8"/>
        <v>0</v>
      </c>
      <c r="AZ23" s="195">
        <f t="shared" si="8"/>
        <v>0</v>
      </c>
      <c r="BA23" s="195">
        <f t="shared" si="8"/>
        <v>0</v>
      </c>
      <c r="BB23" s="195">
        <f t="shared" si="8"/>
        <v>0</v>
      </c>
      <c r="BC23" s="195">
        <f t="shared" si="8"/>
        <v>0</v>
      </c>
      <c r="BD23" s="195">
        <f t="shared" si="8"/>
        <v>0</v>
      </c>
      <c r="BE23" s="195">
        <f t="shared" si="8"/>
        <v>0</v>
      </c>
      <c r="BF23" s="195">
        <f t="shared" si="8"/>
        <v>0</v>
      </c>
      <c r="BG23" s="195">
        <f t="shared" si="8"/>
        <v>0</v>
      </c>
      <c r="BH23" s="195">
        <f t="shared" si="8"/>
        <v>0</v>
      </c>
    </row>
    <row r="24" spans="2:60" ht="12.75">
      <c r="B24" s="247"/>
      <c r="C24" s="248"/>
      <c r="D24" s="250" t="s">
        <v>92</v>
      </c>
      <c r="E24" s="191">
        <f>E16+E23</f>
        <v>0</v>
      </c>
      <c r="F24" s="191">
        <f aca="true" t="shared" si="9" ref="F24:BH24">F16+F23</f>
        <v>0</v>
      </c>
      <c r="G24" s="191">
        <f t="shared" si="9"/>
        <v>0</v>
      </c>
      <c r="H24" s="191">
        <f t="shared" si="9"/>
        <v>0</v>
      </c>
      <c r="I24" s="191">
        <f t="shared" si="9"/>
        <v>0</v>
      </c>
      <c r="J24" s="191">
        <f t="shared" si="9"/>
        <v>0</v>
      </c>
      <c r="K24" s="191">
        <f t="shared" si="9"/>
        <v>0</v>
      </c>
      <c r="L24" s="191">
        <f t="shared" si="9"/>
        <v>0</v>
      </c>
      <c r="M24" s="191">
        <f t="shared" si="9"/>
        <v>0</v>
      </c>
      <c r="N24" s="191">
        <f t="shared" si="9"/>
        <v>0</v>
      </c>
      <c r="O24" s="191">
        <f t="shared" si="9"/>
        <v>0</v>
      </c>
      <c r="P24" s="191">
        <f t="shared" si="9"/>
        <v>0</v>
      </c>
      <c r="Q24" s="191">
        <f t="shared" si="9"/>
        <v>0</v>
      </c>
      <c r="R24" s="191">
        <f t="shared" si="9"/>
        <v>0</v>
      </c>
      <c r="S24" s="191">
        <f t="shared" si="9"/>
        <v>0</v>
      </c>
      <c r="T24" s="191">
        <f t="shared" si="9"/>
        <v>0</v>
      </c>
      <c r="U24" s="191">
        <f t="shared" si="9"/>
        <v>0</v>
      </c>
      <c r="V24" s="191">
        <f t="shared" si="9"/>
        <v>0</v>
      </c>
      <c r="W24" s="191">
        <f t="shared" si="9"/>
        <v>0</v>
      </c>
      <c r="X24" s="191">
        <f t="shared" si="9"/>
        <v>0</v>
      </c>
      <c r="Y24" s="191">
        <f t="shared" si="9"/>
        <v>0</v>
      </c>
      <c r="Z24" s="191">
        <f t="shared" si="9"/>
        <v>0</v>
      </c>
      <c r="AA24" s="191">
        <f t="shared" si="9"/>
        <v>0</v>
      </c>
      <c r="AB24" s="191">
        <f t="shared" si="9"/>
        <v>0</v>
      </c>
      <c r="AC24" s="191">
        <f t="shared" si="9"/>
        <v>0</v>
      </c>
      <c r="AD24" s="191">
        <f t="shared" si="9"/>
        <v>0</v>
      </c>
      <c r="AE24" s="191">
        <f t="shared" si="9"/>
        <v>0</v>
      </c>
      <c r="AF24" s="191">
        <f t="shared" si="9"/>
        <v>0</v>
      </c>
      <c r="AG24" s="191">
        <f t="shared" si="9"/>
        <v>0</v>
      </c>
      <c r="AH24" s="191">
        <f t="shared" si="9"/>
        <v>0</v>
      </c>
      <c r="AI24" s="191">
        <f t="shared" si="9"/>
        <v>0</v>
      </c>
      <c r="AJ24" s="191">
        <f t="shared" si="9"/>
        <v>0</v>
      </c>
      <c r="AK24" s="191">
        <f t="shared" si="9"/>
        <v>0</v>
      </c>
      <c r="AL24" s="191">
        <f t="shared" si="9"/>
        <v>0</v>
      </c>
      <c r="AM24" s="191">
        <f t="shared" si="9"/>
        <v>0</v>
      </c>
      <c r="AN24" s="191">
        <f t="shared" si="9"/>
        <v>0</v>
      </c>
      <c r="AO24" s="191">
        <f t="shared" si="9"/>
        <v>0</v>
      </c>
      <c r="AP24" s="191">
        <f t="shared" si="9"/>
        <v>0</v>
      </c>
      <c r="AQ24" s="191">
        <f t="shared" si="9"/>
        <v>0</v>
      </c>
      <c r="AR24" s="191">
        <f t="shared" si="9"/>
        <v>0</v>
      </c>
      <c r="AS24" s="191">
        <f t="shared" si="9"/>
        <v>0</v>
      </c>
      <c r="AT24" s="191">
        <f t="shared" si="9"/>
        <v>0</v>
      </c>
      <c r="AU24" s="191">
        <f t="shared" si="9"/>
        <v>0</v>
      </c>
      <c r="AV24" s="191">
        <f t="shared" si="9"/>
        <v>0</v>
      </c>
      <c r="AW24" s="191">
        <f t="shared" si="9"/>
        <v>0</v>
      </c>
      <c r="AX24" s="191">
        <f t="shared" si="9"/>
        <v>0</v>
      </c>
      <c r="AY24" s="191">
        <f t="shared" si="9"/>
        <v>0</v>
      </c>
      <c r="AZ24" s="191">
        <f t="shared" si="9"/>
        <v>0</v>
      </c>
      <c r="BA24" s="191">
        <f t="shared" si="9"/>
        <v>0</v>
      </c>
      <c r="BB24" s="191">
        <f t="shared" si="9"/>
        <v>0</v>
      </c>
      <c r="BC24" s="191">
        <f t="shared" si="9"/>
        <v>0</v>
      </c>
      <c r="BD24" s="191">
        <f t="shared" si="9"/>
        <v>0</v>
      </c>
      <c r="BE24" s="191">
        <f t="shared" si="9"/>
        <v>0</v>
      </c>
      <c r="BF24" s="191">
        <f t="shared" si="9"/>
        <v>0</v>
      </c>
      <c r="BG24" s="191">
        <f t="shared" si="9"/>
        <v>0</v>
      </c>
      <c r="BH24" s="191">
        <f t="shared" si="9"/>
        <v>0</v>
      </c>
    </row>
    <row r="25" spans="2:60" ht="12.75">
      <c r="B25" s="247"/>
      <c r="C25" s="319" t="s">
        <v>202</v>
      </c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6"/>
    </row>
    <row r="26" spans="2:60" ht="12.75">
      <c r="B26" s="247"/>
      <c r="C26" s="248"/>
      <c r="D26" s="251" t="s">
        <v>115</v>
      </c>
      <c r="E26" s="191">
        <f t="shared" si="3"/>
        <v>0</v>
      </c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</row>
    <row r="27" spans="2:60" ht="12.75">
      <c r="B27" s="247"/>
      <c r="C27" s="248"/>
      <c r="D27" s="251" t="s">
        <v>116</v>
      </c>
      <c r="E27" s="191">
        <f t="shared" si="3"/>
        <v>0</v>
      </c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</row>
    <row r="28" spans="2:60" ht="12.75">
      <c r="B28" s="247"/>
      <c r="C28" s="248"/>
      <c r="D28" s="251" t="s">
        <v>316</v>
      </c>
      <c r="E28" s="191">
        <f t="shared" si="3"/>
        <v>0</v>
      </c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</row>
    <row r="29" spans="2:60" ht="12.75">
      <c r="B29" s="247"/>
      <c r="C29" s="248"/>
      <c r="D29" s="251" t="s">
        <v>117</v>
      </c>
      <c r="E29" s="191">
        <f t="shared" si="3"/>
        <v>0</v>
      </c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</row>
    <row r="30" spans="2:60" ht="12.75">
      <c r="B30" s="247"/>
      <c r="C30" s="248"/>
      <c r="D30" s="251" t="s">
        <v>163</v>
      </c>
      <c r="E30" s="191">
        <f t="shared" si="3"/>
        <v>0</v>
      </c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</row>
    <row r="31" spans="2:60" ht="12.75">
      <c r="B31" s="247"/>
      <c r="C31" s="248"/>
      <c r="D31" s="250" t="s">
        <v>164</v>
      </c>
      <c r="E31" s="191">
        <f>SUM(F31:BH31)</f>
        <v>0</v>
      </c>
      <c r="F31" s="195">
        <f>SUM(F26:F30)</f>
        <v>0</v>
      </c>
      <c r="G31" s="195">
        <f aca="true" t="shared" si="10" ref="G31:M31">SUM(G26:G30)</f>
        <v>0</v>
      </c>
      <c r="H31" s="195">
        <f t="shared" si="10"/>
        <v>0</v>
      </c>
      <c r="I31" s="195">
        <f t="shared" si="10"/>
        <v>0</v>
      </c>
      <c r="J31" s="195">
        <f t="shared" si="10"/>
        <v>0</v>
      </c>
      <c r="K31" s="195">
        <f t="shared" si="10"/>
        <v>0</v>
      </c>
      <c r="L31" s="195">
        <f t="shared" si="10"/>
        <v>0</v>
      </c>
      <c r="M31" s="195">
        <f t="shared" si="10"/>
        <v>0</v>
      </c>
      <c r="N31" s="195">
        <f>SUM(N26:N30)</f>
        <v>0</v>
      </c>
      <c r="O31" s="195">
        <f aca="true" t="shared" si="11" ref="O31:BE31">SUM(O26:O30)</f>
        <v>0</v>
      </c>
      <c r="P31" s="195">
        <f t="shared" si="11"/>
        <v>0</v>
      </c>
      <c r="Q31" s="195">
        <f t="shared" si="11"/>
        <v>0</v>
      </c>
      <c r="R31" s="195">
        <f t="shared" si="11"/>
        <v>0</v>
      </c>
      <c r="S31" s="195">
        <f t="shared" si="11"/>
        <v>0</v>
      </c>
      <c r="T31" s="195">
        <f t="shared" si="11"/>
        <v>0</v>
      </c>
      <c r="U31" s="195">
        <f t="shared" si="11"/>
        <v>0</v>
      </c>
      <c r="V31" s="195">
        <f t="shared" si="11"/>
        <v>0</v>
      </c>
      <c r="W31" s="195">
        <f t="shared" si="11"/>
        <v>0</v>
      </c>
      <c r="X31" s="195">
        <f t="shared" si="11"/>
        <v>0</v>
      </c>
      <c r="Y31" s="195">
        <f t="shared" si="11"/>
        <v>0</v>
      </c>
      <c r="Z31" s="195">
        <f t="shared" si="11"/>
        <v>0</v>
      </c>
      <c r="AA31" s="195">
        <f t="shared" si="11"/>
        <v>0</v>
      </c>
      <c r="AB31" s="195">
        <f>SUM(AB26:AB30)</f>
        <v>0</v>
      </c>
      <c r="AC31" s="195">
        <f t="shared" si="11"/>
        <v>0</v>
      </c>
      <c r="AD31" s="195">
        <f t="shared" si="11"/>
        <v>0</v>
      </c>
      <c r="AE31" s="195">
        <f t="shared" si="11"/>
        <v>0</v>
      </c>
      <c r="AF31" s="195">
        <f t="shared" si="11"/>
        <v>0</v>
      </c>
      <c r="AG31" s="195">
        <f t="shared" si="11"/>
        <v>0</v>
      </c>
      <c r="AH31" s="195">
        <f t="shared" si="11"/>
        <v>0</v>
      </c>
      <c r="AI31" s="195">
        <f t="shared" si="11"/>
        <v>0</v>
      </c>
      <c r="AJ31" s="195">
        <f t="shared" si="11"/>
        <v>0</v>
      </c>
      <c r="AK31" s="195">
        <f t="shared" si="11"/>
        <v>0</v>
      </c>
      <c r="AL31" s="195">
        <f t="shared" si="11"/>
        <v>0</v>
      </c>
      <c r="AM31" s="195">
        <f t="shared" si="11"/>
        <v>0</v>
      </c>
      <c r="AN31" s="195">
        <f t="shared" si="11"/>
        <v>0</v>
      </c>
      <c r="AO31" s="195">
        <f t="shared" si="11"/>
        <v>0</v>
      </c>
      <c r="AP31" s="195">
        <f t="shared" si="11"/>
        <v>0</v>
      </c>
      <c r="AQ31" s="195">
        <f t="shared" si="11"/>
        <v>0</v>
      </c>
      <c r="AR31" s="195">
        <f t="shared" si="11"/>
        <v>0</v>
      </c>
      <c r="AS31" s="195">
        <f t="shared" si="11"/>
        <v>0</v>
      </c>
      <c r="AT31" s="195">
        <f t="shared" si="11"/>
        <v>0</v>
      </c>
      <c r="AU31" s="195">
        <f t="shared" si="11"/>
        <v>0</v>
      </c>
      <c r="AV31" s="195">
        <f t="shared" si="11"/>
        <v>0</v>
      </c>
      <c r="AW31" s="195">
        <f t="shared" si="11"/>
        <v>0</v>
      </c>
      <c r="AX31" s="195">
        <f t="shared" si="11"/>
        <v>0</v>
      </c>
      <c r="AY31" s="195">
        <f t="shared" si="11"/>
        <v>0</v>
      </c>
      <c r="AZ31" s="195">
        <f t="shared" si="11"/>
        <v>0</v>
      </c>
      <c r="BA31" s="195">
        <f t="shared" si="11"/>
        <v>0</v>
      </c>
      <c r="BB31" s="195">
        <f t="shared" si="11"/>
        <v>0</v>
      </c>
      <c r="BC31" s="195">
        <f t="shared" si="11"/>
        <v>0</v>
      </c>
      <c r="BD31" s="195">
        <f t="shared" si="11"/>
        <v>0</v>
      </c>
      <c r="BE31" s="195">
        <f t="shared" si="11"/>
        <v>0</v>
      </c>
      <c r="BF31" s="195">
        <f>SUM(BF26:BF30)</f>
        <v>0</v>
      </c>
      <c r="BG31" s="195">
        <f>SUM(BG26:BG30)</f>
        <v>0</v>
      </c>
      <c r="BH31" s="195">
        <f>SUM(BH26:BH30)</f>
        <v>0</v>
      </c>
    </row>
    <row r="32" spans="2:60" ht="36" customHeight="1">
      <c r="B32" s="39"/>
      <c r="C32" s="38"/>
      <c r="D32" s="54" t="s">
        <v>203</v>
      </c>
      <c r="E32" s="191">
        <f>SUM(F32:BH32)</f>
        <v>0</v>
      </c>
      <c r="F32" s="195">
        <f>F16+F23-F31</f>
        <v>0</v>
      </c>
      <c r="G32" s="195">
        <f>G16+G23-G31</f>
        <v>0</v>
      </c>
      <c r="H32" s="195">
        <f>H16+H23-H31</f>
        <v>0</v>
      </c>
      <c r="I32" s="195">
        <f aca="true" t="shared" si="12" ref="I32:BH32">I16+I23-I31</f>
        <v>0</v>
      </c>
      <c r="J32" s="195">
        <f t="shared" si="12"/>
        <v>0</v>
      </c>
      <c r="K32" s="195">
        <f t="shared" si="12"/>
        <v>0</v>
      </c>
      <c r="L32" s="195">
        <f t="shared" si="12"/>
        <v>0</v>
      </c>
      <c r="M32" s="195">
        <f t="shared" si="12"/>
        <v>0</v>
      </c>
      <c r="N32" s="195">
        <f t="shared" si="12"/>
        <v>0</v>
      </c>
      <c r="O32" s="195">
        <f t="shared" si="12"/>
        <v>0</v>
      </c>
      <c r="P32" s="195">
        <f t="shared" si="12"/>
        <v>0</v>
      </c>
      <c r="Q32" s="195">
        <f t="shared" si="12"/>
        <v>0</v>
      </c>
      <c r="R32" s="195">
        <f t="shared" si="12"/>
        <v>0</v>
      </c>
      <c r="S32" s="195">
        <f t="shared" si="12"/>
        <v>0</v>
      </c>
      <c r="T32" s="195">
        <f t="shared" si="12"/>
        <v>0</v>
      </c>
      <c r="U32" s="195">
        <f t="shared" si="12"/>
        <v>0</v>
      </c>
      <c r="V32" s="195">
        <f t="shared" si="12"/>
        <v>0</v>
      </c>
      <c r="W32" s="195">
        <f t="shared" si="12"/>
        <v>0</v>
      </c>
      <c r="X32" s="195">
        <f t="shared" si="12"/>
        <v>0</v>
      </c>
      <c r="Y32" s="195">
        <f t="shared" si="12"/>
        <v>0</v>
      </c>
      <c r="Z32" s="195">
        <f t="shared" si="12"/>
        <v>0</v>
      </c>
      <c r="AA32" s="195">
        <f t="shared" si="12"/>
        <v>0</v>
      </c>
      <c r="AB32" s="195">
        <f t="shared" si="12"/>
        <v>0</v>
      </c>
      <c r="AC32" s="195">
        <f t="shared" si="12"/>
        <v>0</v>
      </c>
      <c r="AD32" s="195">
        <f t="shared" si="12"/>
        <v>0</v>
      </c>
      <c r="AE32" s="195">
        <f t="shared" si="12"/>
        <v>0</v>
      </c>
      <c r="AF32" s="195">
        <f t="shared" si="12"/>
        <v>0</v>
      </c>
      <c r="AG32" s="195">
        <f t="shared" si="12"/>
        <v>0</v>
      </c>
      <c r="AH32" s="195">
        <f t="shared" si="12"/>
        <v>0</v>
      </c>
      <c r="AI32" s="195">
        <f t="shared" si="12"/>
        <v>0</v>
      </c>
      <c r="AJ32" s="195">
        <f t="shared" si="12"/>
        <v>0</v>
      </c>
      <c r="AK32" s="195">
        <f t="shared" si="12"/>
        <v>0</v>
      </c>
      <c r="AL32" s="195">
        <f t="shared" si="12"/>
        <v>0</v>
      </c>
      <c r="AM32" s="195">
        <f t="shared" si="12"/>
        <v>0</v>
      </c>
      <c r="AN32" s="195">
        <f t="shared" si="12"/>
        <v>0</v>
      </c>
      <c r="AO32" s="195">
        <f t="shared" si="12"/>
        <v>0</v>
      </c>
      <c r="AP32" s="195">
        <f t="shared" si="12"/>
        <v>0</v>
      </c>
      <c r="AQ32" s="195">
        <f t="shared" si="12"/>
        <v>0</v>
      </c>
      <c r="AR32" s="195">
        <f t="shared" si="12"/>
        <v>0</v>
      </c>
      <c r="AS32" s="195">
        <f t="shared" si="12"/>
        <v>0</v>
      </c>
      <c r="AT32" s="195">
        <f t="shared" si="12"/>
        <v>0</v>
      </c>
      <c r="AU32" s="195">
        <f t="shared" si="12"/>
        <v>0</v>
      </c>
      <c r="AV32" s="195">
        <f t="shared" si="12"/>
        <v>0</v>
      </c>
      <c r="AW32" s="195">
        <f t="shared" si="12"/>
        <v>0</v>
      </c>
      <c r="AX32" s="195">
        <f t="shared" si="12"/>
        <v>0</v>
      </c>
      <c r="AY32" s="195">
        <f t="shared" si="12"/>
        <v>0</v>
      </c>
      <c r="AZ32" s="195">
        <f t="shared" si="12"/>
        <v>0</v>
      </c>
      <c r="BA32" s="195">
        <f t="shared" si="12"/>
        <v>0</v>
      </c>
      <c r="BB32" s="195">
        <f t="shared" si="12"/>
        <v>0</v>
      </c>
      <c r="BC32" s="195">
        <f t="shared" si="12"/>
        <v>0</v>
      </c>
      <c r="BD32" s="195">
        <f t="shared" si="12"/>
        <v>0</v>
      </c>
      <c r="BE32" s="195">
        <f>BE16+BE23-BE31</f>
        <v>0</v>
      </c>
      <c r="BF32" s="195">
        <f t="shared" si="12"/>
        <v>0</v>
      </c>
      <c r="BG32" s="195">
        <f t="shared" si="12"/>
        <v>0</v>
      </c>
      <c r="BH32" s="195">
        <f t="shared" si="12"/>
        <v>0</v>
      </c>
    </row>
    <row r="33" ht="29.25" customHeight="1"/>
    <row r="34" spans="2:3" ht="15">
      <c r="B34" s="166" t="s">
        <v>215</v>
      </c>
      <c r="C34" s="163"/>
    </row>
    <row r="35" spans="2:3" ht="12.75">
      <c r="B35" s="252"/>
      <c r="C35" s="253"/>
    </row>
    <row r="36" spans="2:3" ht="12.75">
      <c r="B36" s="254" t="s">
        <v>134</v>
      </c>
      <c r="C36" s="255">
        <v>29221</v>
      </c>
    </row>
    <row r="37" spans="2:3" ht="12.75">
      <c r="B37" s="254" t="s">
        <v>165</v>
      </c>
      <c r="C37" s="164"/>
    </row>
  </sheetData>
  <sheetProtection/>
  <mergeCells count="1">
    <mergeCell ref="F7:BH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22" r:id="rId2"/>
  <headerFooter alignWithMargins="0">
    <oddFooter>&amp;C&amp;A&amp;RPage &amp;P</oddFooter>
  </headerFooter>
  <ignoredErrors>
    <ignoredError sqref="E11" 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9999"/>
    <pageSetUpPr fitToPage="1"/>
  </sheetPr>
  <dimension ref="B1:E34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12.140625" style="30" customWidth="1"/>
    <col min="2" max="2" width="21.00390625" style="30" customWidth="1"/>
    <col min="3" max="3" width="42.28125" style="30" customWidth="1"/>
    <col min="4" max="5" width="20.57421875" style="30" customWidth="1"/>
    <col min="6" max="6" width="9.421875" style="30" customWidth="1"/>
    <col min="7" max="7" width="25.140625" style="30" customWidth="1"/>
    <col min="8" max="16384" width="9.140625" style="30" customWidth="1"/>
  </cols>
  <sheetData>
    <row r="1" spans="2:5" ht="20.25">
      <c r="B1" s="406" t="s">
        <v>197</v>
      </c>
      <c r="C1" s="406"/>
      <c r="D1" s="18"/>
      <c r="E1" s="18"/>
    </row>
    <row r="2" spans="2:5" ht="20.25">
      <c r="B2" s="48">
        <f>Tradingname</f>
        <v>0</v>
      </c>
      <c r="C2" s="49"/>
      <c r="D2" s="31"/>
      <c r="E2" s="31"/>
    </row>
    <row r="3" spans="2:5" ht="15.75" customHeight="1">
      <c r="B3" s="50" t="s">
        <v>178</v>
      </c>
      <c r="C3" s="51">
        <f>Yearending</f>
        <v>44012</v>
      </c>
      <c r="E3" s="43"/>
    </row>
    <row r="4" ht="20.25">
      <c r="B4" s="17"/>
    </row>
    <row r="5" spans="2:5" ht="15">
      <c r="B5" s="34" t="s">
        <v>218</v>
      </c>
      <c r="C5" s="32"/>
      <c r="D5" s="32"/>
      <c r="E5" s="32"/>
    </row>
    <row r="6" spans="2:5" ht="15">
      <c r="B6" s="34"/>
      <c r="C6" s="32"/>
      <c r="D6" s="32"/>
      <c r="E6" s="32"/>
    </row>
    <row r="7" spans="2:5" ht="26.25">
      <c r="B7" s="209" t="s">
        <v>216</v>
      </c>
      <c r="C7" s="209" t="s">
        <v>169</v>
      </c>
      <c r="D7" s="209" t="s">
        <v>170</v>
      </c>
      <c r="E7" s="209" t="s">
        <v>205</v>
      </c>
    </row>
    <row r="8" spans="2:5" ht="12.75">
      <c r="B8" s="343"/>
      <c r="C8" s="343"/>
      <c r="D8" s="344">
        <v>44603</v>
      </c>
      <c r="E8" s="343"/>
    </row>
    <row r="9" spans="2:5" ht="12.75">
      <c r="B9" s="343"/>
      <c r="C9" s="343"/>
      <c r="D9" s="344">
        <v>44603</v>
      </c>
      <c r="E9" s="343"/>
    </row>
    <row r="10" spans="2:5" ht="12.75">
      <c r="B10" s="343"/>
      <c r="C10" s="343"/>
      <c r="D10" s="344">
        <v>44603</v>
      </c>
      <c r="E10" s="343"/>
    </row>
    <row r="11" spans="2:5" ht="12.75">
      <c r="B11" s="343"/>
      <c r="C11" s="343"/>
      <c r="D11" s="344">
        <v>44603</v>
      </c>
      <c r="E11" s="343"/>
    </row>
    <row r="12" spans="2:5" ht="12.75">
      <c r="B12" s="343"/>
      <c r="C12" s="343"/>
      <c r="D12" s="344">
        <v>44603</v>
      </c>
      <c r="E12" s="343"/>
    </row>
    <row r="13" spans="2:5" ht="12.75">
      <c r="B13" s="343"/>
      <c r="C13" s="343"/>
      <c r="D13" s="344">
        <v>44603</v>
      </c>
      <c r="E13" s="343"/>
    </row>
    <row r="14" spans="2:5" ht="12.75">
      <c r="B14" s="343"/>
      <c r="C14" s="343"/>
      <c r="D14" s="344">
        <v>44603</v>
      </c>
      <c r="E14" s="343"/>
    </row>
    <row r="15" spans="2:5" ht="12.75">
      <c r="B15" s="343"/>
      <c r="C15" s="343"/>
      <c r="D15" s="344">
        <v>44603</v>
      </c>
      <c r="E15" s="343"/>
    </row>
    <row r="16" spans="2:5" ht="12.75">
      <c r="B16" s="343"/>
      <c r="C16" s="343"/>
      <c r="D16" s="344">
        <v>44603</v>
      </c>
      <c r="E16" s="343"/>
    </row>
    <row r="17" spans="2:5" ht="12.75">
      <c r="B17" s="343"/>
      <c r="C17" s="343"/>
      <c r="D17" s="344">
        <v>44603</v>
      </c>
      <c r="E17" s="343"/>
    </row>
    <row r="18" spans="2:5" ht="12.75">
      <c r="B18" s="343"/>
      <c r="C18" s="343"/>
      <c r="D18" s="344">
        <v>44603</v>
      </c>
      <c r="E18" s="343"/>
    </row>
    <row r="19" spans="2:5" ht="12.75">
      <c r="B19" s="343"/>
      <c r="C19" s="343"/>
      <c r="D19" s="344">
        <v>44603</v>
      </c>
      <c r="E19" s="343"/>
    </row>
    <row r="20" spans="2:5" ht="12.75">
      <c r="B20" s="343"/>
      <c r="C20" s="343"/>
      <c r="D20" s="344">
        <v>44603</v>
      </c>
      <c r="E20" s="343"/>
    </row>
    <row r="21" spans="2:5" ht="12.75">
      <c r="B21" s="343"/>
      <c r="C21" s="343"/>
      <c r="D21" s="344">
        <v>44603</v>
      </c>
      <c r="E21" s="343"/>
    </row>
    <row r="22" spans="2:5" ht="12.75">
      <c r="B22" s="343"/>
      <c r="C22" s="343"/>
      <c r="D22" s="344">
        <v>44603</v>
      </c>
      <c r="E22" s="343"/>
    </row>
    <row r="23" spans="2:5" ht="12.75">
      <c r="B23" s="343"/>
      <c r="C23" s="343"/>
      <c r="D23" s="344">
        <v>44603</v>
      </c>
      <c r="E23" s="343"/>
    </row>
    <row r="24" spans="2:5" ht="12.75">
      <c r="B24" s="343"/>
      <c r="C24" s="343"/>
      <c r="D24" s="344">
        <v>44603</v>
      </c>
      <c r="E24" s="343"/>
    </row>
    <row r="25" spans="2:5" ht="12.75">
      <c r="B25" s="343"/>
      <c r="C25" s="343"/>
      <c r="D25" s="344">
        <v>44603</v>
      </c>
      <c r="E25" s="343"/>
    </row>
    <row r="26" spans="2:5" ht="12.75">
      <c r="B26" s="343"/>
      <c r="C26" s="343"/>
      <c r="D26" s="344">
        <v>44603</v>
      </c>
      <c r="E26" s="343"/>
    </row>
    <row r="27" spans="2:5" ht="12.75">
      <c r="B27" s="343"/>
      <c r="C27" s="343"/>
      <c r="D27" s="344">
        <v>44603</v>
      </c>
      <c r="E27" s="343"/>
    </row>
    <row r="28" spans="2:5" ht="12.75">
      <c r="B28" s="343"/>
      <c r="C28" s="343"/>
      <c r="D28" s="344">
        <v>44603</v>
      </c>
      <c r="E28" s="343"/>
    </row>
    <row r="29" spans="2:5" ht="12.75">
      <c r="B29" s="343"/>
      <c r="C29" s="343"/>
      <c r="D29" s="344">
        <v>44603</v>
      </c>
      <c r="E29" s="343"/>
    </row>
    <row r="30" spans="2:5" ht="12.75">
      <c r="B30" s="343"/>
      <c r="C30" s="343"/>
      <c r="D30" s="344">
        <v>44603</v>
      </c>
      <c r="E30" s="343"/>
    </row>
    <row r="31" spans="2:5" ht="12.75">
      <c r="B31" s="343"/>
      <c r="C31" s="343"/>
      <c r="D31" s="344">
        <v>44603</v>
      </c>
      <c r="E31" s="343"/>
    </row>
    <row r="32" spans="2:5" ht="12.75">
      <c r="B32" s="343"/>
      <c r="C32" s="343"/>
      <c r="D32" s="344">
        <v>44603</v>
      </c>
      <c r="E32" s="343"/>
    </row>
    <row r="33" spans="2:5" ht="12.75">
      <c r="B33" s="343"/>
      <c r="C33" s="343"/>
      <c r="D33" s="344">
        <v>44603</v>
      </c>
      <c r="E33" s="343"/>
    </row>
    <row r="34" spans="2:5" ht="12.75">
      <c r="B34" s="343"/>
      <c r="C34" s="343"/>
      <c r="D34" s="344">
        <v>44603</v>
      </c>
      <c r="E34" s="343"/>
    </row>
  </sheetData>
  <sheetProtection/>
  <mergeCells count="1">
    <mergeCell ref="B1:C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7" r:id="rId2"/>
  <headerFooter alignWithMargins="0">
    <oddFooter>&amp;C&amp;A&amp;RPage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9999"/>
    <pageSetUpPr fitToPage="1"/>
  </sheetPr>
  <dimension ref="B1:BH111"/>
  <sheetViews>
    <sheetView zoomScalePageLayoutView="0" workbookViewId="0" topLeftCell="G1">
      <selection activeCell="G29" sqref="G29"/>
    </sheetView>
  </sheetViews>
  <sheetFormatPr defaultColWidth="9.140625" defaultRowHeight="12.75"/>
  <cols>
    <col min="1" max="1" width="11.7109375" style="19" customWidth="1"/>
    <col min="2" max="2" width="54.28125" style="19" customWidth="1"/>
    <col min="3" max="3" width="14.28125" style="19" customWidth="1"/>
    <col min="4" max="4" width="9.8515625" style="19" customWidth="1"/>
    <col min="5" max="16384" width="9.140625" style="19" customWidth="1"/>
  </cols>
  <sheetData>
    <row r="1" spans="2:4" ht="20.25">
      <c r="B1" s="407" t="s">
        <v>198</v>
      </c>
      <c r="C1" s="407"/>
      <c r="D1" s="413"/>
    </row>
    <row r="3" ht="20.25">
      <c r="B3" s="17"/>
    </row>
    <row r="5" spans="2:4" ht="15">
      <c r="B5" s="398" t="s">
        <v>200</v>
      </c>
      <c r="C5" s="398"/>
      <c r="D5" s="398"/>
    </row>
    <row r="7" spans="2:60" s="260" customFormat="1" ht="12.75">
      <c r="B7" s="259"/>
      <c r="C7" s="259"/>
      <c r="D7" s="448" t="s">
        <v>95</v>
      </c>
      <c r="E7" s="449"/>
      <c r="F7" s="449"/>
      <c r="G7" s="449"/>
      <c r="H7" s="449"/>
      <c r="I7" s="450"/>
      <c r="J7" s="427" t="s">
        <v>96</v>
      </c>
      <c r="K7" s="428"/>
      <c r="L7" s="428"/>
      <c r="M7" s="428"/>
      <c r="N7" s="428"/>
      <c r="O7" s="428"/>
      <c r="P7" s="429"/>
      <c r="Q7" s="414" t="s">
        <v>97</v>
      </c>
      <c r="R7" s="415"/>
      <c r="S7" s="415"/>
      <c r="T7" s="415"/>
      <c r="U7" s="415"/>
      <c r="V7" s="415"/>
      <c r="W7" s="415"/>
      <c r="X7" s="415"/>
      <c r="Y7" s="415"/>
      <c r="Z7" s="415"/>
      <c r="AA7" s="415"/>
      <c r="AB7" s="415"/>
      <c r="AC7" s="415"/>
      <c r="AD7" s="415"/>
      <c r="AE7" s="415"/>
      <c r="AF7" s="415"/>
      <c r="AG7" s="415"/>
      <c r="AH7" s="415"/>
      <c r="AI7" s="415"/>
      <c r="AJ7" s="422" t="s">
        <v>98</v>
      </c>
      <c r="AK7" s="422"/>
      <c r="AL7" s="422"/>
      <c r="AM7" s="422"/>
      <c r="AN7" s="422"/>
      <c r="AO7" s="422"/>
      <c r="AP7" s="422"/>
      <c r="AQ7" s="422"/>
      <c r="AR7" s="422"/>
      <c r="AS7" s="422"/>
      <c r="AT7" s="422"/>
      <c r="AU7" s="422"/>
      <c r="AV7" s="422"/>
      <c r="AW7" s="422"/>
      <c r="AX7" s="422"/>
      <c r="AY7" s="422"/>
      <c r="AZ7" s="422"/>
      <c r="BA7" s="422"/>
      <c r="BB7" s="422"/>
      <c r="BC7" s="422"/>
      <c r="BD7" s="422"/>
      <c r="BE7" s="422"/>
      <c r="BF7" s="422"/>
      <c r="BG7" s="422"/>
      <c r="BH7" s="423"/>
    </row>
    <row r="8" spans="2:60" s="270" customFormat="1" ht="26.25" customHeight="1">
      <c r="B8" s="261"/>
      <c r="C8" s="261"/>
      <c r="D8" s="262"/>
      <c r="E8" s="263"/>
      <c r="F8" s="263"/>
      <c r="G8" s="263"/>
      <c r="H8" s="263"/>
      <c r="I8" s="264"/>
      <c r="J8" s="265"/>
      <c r="K8" s="266"/>
      <c r="L8" s="266"/>
      <c r="M8" s="266"/>
      <c r="N8" s="266"/>
      <c r="O8" s="266"/>
      <c r="P8" s="267"/>
      <c r="Q8" s="268"/>
      <c r="R8" s="433" t="s">
        <v>99</v>
      </c>
      <c r="S8" s="434"/>
      <c r="T8" s="434"/>
      <c r="U8" s="434"/>
      <c r="V8" s="434"/>
      <c r="W8" s="435"/>
      <c r="X8" s="430" t="s">
        <v>100</v>
      </c>
      <c r="Y8" s="431"/>
      <c r="Z8" s="431"/>
      <c r="AA8" s="431"/>
      <c r="AB8" s="431"/>
      <c r="AC8" s="432"/>
      <c r="AD8" s="424" t="s">
        <v>101</v>
      </c>
      <c r="AE8" s="425"/>
      <c r="AF8" s="425"/>
      <c r="AG8" s="425"/>
      <c r="AH8" s="425"/>
      <c r="AI8" s="426"/>
      <c r="AJ8" s="269"/>
      <c r="AK8" s="445" t="s">
        <v>102</v>
      </c>
      <c r="AL8" s="446"/>
      <c r="AM8" s="446"/>
      <c r="AN8" s="446"/>
      <c r="AO8" s="446"/>
      <c r="AP8" s="447"/>
      <c r="AQ8" s="442" t="s">
        <v>103</v>
      </c>
      <c r="AR8" s="443"/>
      <c r="AS8" s="443"/>
      <c r="AT8" s="443"/>
      <c r="AU8" s="443"/>
      <c r="AV8" s="444"/>
      <c r="AW8" s="439" t="s">
        <v>104</v>
      </c>
      <c r="AX8" s="440"/>
      <c r="AY8" s="440"/>
      <c r="AZ8" s="440"/>
      <c r="BA8" s="440"/>
      <c r="BB8" s="441"/>
      <c r="BC8" s="436" t="s">
        <v>105</v>
      </c>
      <c r="BD8" s="437"/>
      <c r="BE8" s="437"/>
      <c r="BF8" s="437"/>
      <c r="BG8" s="437"/>
      <c r="BH8" s="438"/>
    </row>
    <row r="9" spans="2:60" s="270" customFormat="1" ht="52.5">
      <c r="B9" s="261"/>
      <c r="C9" s="261" t="s">
        <v>21</v>
      </c>
      <c r="D9" s="419" t="s">
        <v>106</v>
      </c>
      <c r="E9" s="420"/>
      <c r="F9" s="421"/>
      <c r="G9" s="416" t="s">
        <v>107</v>
      </c>
      <c r="H9" s="417"/>
      <c r="I9" s="418"/>
      <c r="J9" s="271" t="s">
        <v>108</v>
      </c>
      <c r="K9" s="419" t="s">
        <v>90</v>
      </c>
      <c r="L9" s="420"/>
      <c r="M9" s="421"/>
      <c r="N9" s="416" t="s">
        <v>91</v>
      </c>
      <c r="O9" s="417"/>
      <c r="P9" s="418"/>
      <c r="Q9" s="271" t="s">
        <v>109</v>
      </c>
      <c r="R9" s="419" t="s">
        <v>90</v>
      </c>
      <c r="S9" s="420"/>
      <c r="T9" s="421"/>
      <c r="U9" s="416" t="s">
        <v>91</v>
      </c>
      <c r="V9" s="417"/>
      <c r="W9" s="418"/>
      <c r="X9" s="419" t="s">
        <v>90</v>
      </c>
      <c r="Y9" s="420"/>
      <c r="Z9" s="421"/>
      <c r="AA9" s="416" t="s">
        <v>91</v>
      </c>
      <c r="AB9" s="417"/>
      <c r="AC9" s="418"/>
      <c r="AD9" s="419" t="s">
        <v>90</v>
      </c>
      <c r="AE9" s="420"/>
      <c r="AF9" s="421"/>
      <c r="AG9" s="416" t="s">
        <v>91</v>
      </c>
      <c r="AH9" s="417"/>
      <c r="AI9" s="418"/>
      <c r="AJ9" s="271" t="s">
        <v>110</v>
      </c>
      <c r="AK9" s="419" t="s">
        <v>90</v>
      </c>
      <c r="AL9" s="420"/>
      <c r="AM9" s="421"/>
      <c r="AN9" s="416" t="s">
        <v>91</v>
      </c>
      <c r="AO9" s="417"/>
      <c r="AP9" s="418"/>
      <c r="AQ9" s="419" t="s">
        <v>90</v>
      </c>
      <c r="AR9" s="420"/>
      <c r="AS9" s="421"/>
      <c r="AT9" s="416" t="s">
        <v>91</v>
      </c>
      <c r="AU9" s="417"/>
      <c r="AV9" s="418"/>
      <c r="AW9" s="419" t="s">
        <v>90</v>
      </c>
      <c r="AX9" s="420"/>
      <c r="AY9" s="421"/>
      <c r="AZ9" s="416" t="s">
        <v>91</v>
      </c>
      <c r="BA9" s="417"/>
      <c r="BB9" s="418"/>
      <c r="BC9" s="272" t="s">
        <v>90</v>
      </c>
      <c r="BD9" s="272"/>
      <c r="BE9" s="272"/>
      <c r="BF9" s="273" t="s">
        <v>91</v>
      </c>
      <c r="BG9" s="273"/>
      <c r="BH9" s="273"/>
    </row>
    <row r="10" spans="2:60" s="270" customFormat="1" ht="32.25" customHeight="1">
      <c r="B10" s="274" t="s">
        <v>31</v>
      </c>
      <c r="C10" s="274" t="s">
        <v>173</v>
      </c>
      <c r="D10" s="275" t="s">
        <v>111</v>
      </c>
      <c r="E10" s="275" t="s">
        <v>112</v>
      </c>
      <c r="F10" s="275" t="s">
        <v>113</v>
      </c>
      <c r="G10" s="275" t="s">
        <v>111</v>
      </c>
      <c r="H10" s="275" t="s">
        <v>174</v>
      </c>
      <c r="I10" s="275" t="s">
        <v>114</v>
      </c>
      <c r="J10" s="276" t="s">
        <v>201</v>
      </c>
      <c r="K10" s="276" t="s">
        <v>111</v>
      </c>
      <c r="L10" s="276" t="s">
        <v>112</v>
      </c>
      <c r="M10" s="276" t="s">
        <v>113</v>
      </c>
      <c r="N10" s="276" t="s">
        <v>111</v>
      </c>
      <c r="O10" s="276" t="s">
        <v>174</v>
      </c>
      <c r="P10" s="276" t="s">
        <v>114</v>
      </c>
      <c r="Q10" s="268" t="s">
        <v>201</v>
      </c>
      <c r="R10" s="277" t="s">
        <v>111</v>
      </c>
      <c r="S10" s="277" t="s">
        <v>112</v>
      </c>
      <c r="T10" s="277" t="s">
        <v>113</v>
      </c>
      <c r="U10" s="277" t="s">
        <v>111</v>
      </c>
      <c r="V10" s="277" t="s">
        <v>174</v>
      </c>
      <c r="W10" s="277" t="s">
        <v>114</v>
      </c>
      <c r="X10" s="278" t="s">
        <v>111</v>
      </c>
      <c r="Y10" s="278" t="s">
        <v>112</v>
      </c>
      <c r="Z10" s="278" t="s">
        <v>113</v>
      </c>
      <c r="AA10" s="278" t="s">
        <v>111</v>
      </c>
      <c r="AB10" s="278" t="s">
        <v>174</v>
      </c>
      <c r="AC10" s="278" t="s">
        <v>114</v>
      </c>
      <c r="AD10" s="279" t="s">
        <v>111</v>
      </c>
      <c r="AE10" s="279" t="s">
        <v>112</v>
      </c>
      <c r="AF10" s="279" t="s">
        <v>113</v>
      </c>
      <c r="AG10" s="279" t="s">
        <v>111</v>
      </c>
      <c r="AH10" s="279" t="s">
        <v>174</v>
      </c>
      <c r="AI10" s="279" t="s">
        <v>114</v>
      </c>
      <c r="AJ10" s="269" t="s">
        <v>173</v>
      </c>
      <c r="AK10" s="280" t="s">
        <v>111</v>
      </c>
      <c r="AL10" s="280" t="s">
        <v>112</v>
      </c>
      <c r="AM10" s="280" t="s">
        <v>113</v>
      </c>
      <c r="AN10" s="280" t="s">
        <v>111</v>
      </c>
      <c r="AO10" s="280" t="s">
        <v>174</v>
      </c>
      <c r="AP10" s="280" t="s">
        <v>114</v>
      </c>
      <c r="AQ10" s="281" t="s">
        <v>111</v>
      </c>
      <c r="AR10" s="281" t="s">
        <v>112</v>
      </c>
      <c r="AS10" s="281" t="s">
        <v>113</v>
      </c>
      <c r="AT10" s="281" t="s">
        <v>111</v>
      </c>
      <c r="AU10" s="281" t="s">
        <v>174</v>
      </c>
      <c r="AV10" s="281" t="s">
        <v>114</v>
      </c>
      <c r="AW10" s="282" t="s">
        <v>111</v>
      </c>
      <c r="AX10" s="282" t="s">
        <v>112</v>
      </c>
      <c r="AY10" s="282" t="s">
        <v>113</v>
      </c>
      <c r="AZ10" s="282" t="s">
        <v>111</v>
      </c>
      <c r="BA10" s="282" t="s">
        <v>174</v>
      </c>
      <c r="BB10" s="282" t="s">
        <v>114</v>
      </c>
      <c r="BC10" s="283" t="s">
        <v>111</v>
      </c>
      <c r="BD10" s="283" t="s">
        <v>112</v>
      </c>
      <c r="BE10" s="283" t="s">
        <v>113</v>
      </c>
      <c r="BF10" s="283" t="s">
        <v>111</v>
      </c>
      <c r="BG10" s="283" t="s">
        <v>174</v>
      </c>
      <c r="BH10" s="283" t="s">
        <v>114</v>
      </c>
    </row>
    <row r="11" spans="2:60" s="270" customFormat="1" ht="12.75">
      <c r="B11" s="312" t="s">
        <v>32</v>
      </c>
      <c r="C11" s="290"/>
      <c r="D11" s="290"/>
      <c r="E11" s="290"/>
      <c r="F11" s="290"/>
      <c r="G11" s="290"/>
      <c r="H11" s="290"/>
      <c r="I11" s="291"/>
      <c r="J11" s="284"/>
      <c r="K11" s="284"/>
      <c r="L11" s="284"/>
      <c r="M11" s="284"/>
      <c r="N11" s="284"/>
      <c r="O11" s="284"/>
      <c r="P11" s="284"/>
      <c r="Q11" s="285"/>
      <c r="R11" s="286"/>
      <c r="S11" s="287"/>
      <c r="T11" s="287"/>
      <c r="U11" s="287"/>
      <c r="V11" s="287"/>
      <c r="W11" s="288"/>
      <c r="X11" s="289"/>
      <c r="Y11" s="290"/>
      <c r="Z11" s="290"/>
      <c r="AA11" s="290"/>
      <c r="AB11" s="290"/>
      <c r="AC11" s="291"/>
      <c r="AD11" s="292"/>
      <c r="AE11" s="293"/>
      <c r="AF11" s="293"/>
      <c r="AG11" s="293"/>
      <c r="AH11" s="293"/>
      <c r="AI11" s="294"/>
      <c r="AJ11" s="295"/>
      <c r="AK11" s="296"/>
      <c r="AL11" s="297"/>
      <c r="AM11" s="297"/>
      <c r="AN11" s="297"/>
      <c r="AO11" s="297"/>
      <c r="AP11" s="298"/>
      <c r="AQ11" s="299"/>
      <c r="AR11" s="300"/>
      <c r="AS11" s="300"/>
      <c r="AT11" s="300"/>
      <c r="AU11" s="300"/>
      <c r="AV11" s="301"/>
      <c r="AW11" s="302"/>
      <c r="AX11" s="303"/>
      <c r="AY11" s="303"/>
      <c r="AZ11" s="303"/>
      <c r="BA11" s="303"/>
      <c r="BB11" s="304"/>
      <c r="BC11" s="305"/>
      <c r="BD11" s="306"/>
      <c r="BE11" s="306"/>
      <c r="BF11" s="306"/>
      <c r="BG11" s="306"/>
      <c r="BH11" s="307"/>
    </row>
    <row r="12" spans="2:60" s="270" customFormat="1" ht="13.5" customHeight="1">
      <c r="B12" s="308" t="s">
        <v>157</v>
      </c>
      <c r="C12" s="224">
        <f>J12+Q12+AJ12</f>
        <v>0</v>
      </c>
      <c r="D12" s="309"/>
      <c r="E12" s="309"/>
      <c r="F12" s="309"/>
      <c r="G12" s="309"/>
      <c r="H12" s="309"/>
      <c r="I12" s="309"/>
      <c r="J12" s="224">
        <f>K12+N12</f>
        <v>0</v>
      </c>
      <c r="K12" s="192">
        <v>0</v>
      </c>
      <c r="L12" s="192">
        <v>0</v>
      </c>
      <c r="M12" s="224">
        <f>_xlfn.IFERROR(K12/L12,0)</f>
        <v>0</v>
      </c>
      <c r="N12" s="192">
        <v>0</v>
      </c>
      <c r="O12" s="192">
        <v>0</v>
      </c>
      <c r="P12" s="224">
        <f>_xlfn.IFERROR(N12/O12,0)</f>
        <v>0</v>
      </c>
      <c r="Q12" s="224">
        <f>R12+U12+X12+AA12+AD12+AG12</f>
        <v>0</v>
      </c>
      <c r="R12" s="192">
        <v>0</v>
      </c>
      <c r="S12" s="192">
        <v>0</v>
      </c>
      <c r="T12" s="224">
        <f>_xlfn.IFERROR(R12/S12,0)</f>
        <v>0</v>
      </c>
      <c r="U12" s="192">
        <v>0</v>
      </c>
      <c r="V12" s="192">
        <v>0</v>
      </c>
      <c r="W12" s="224">
        <f>_xlfn.IFERROR(U12/V12,0)</f>
        <v>0</v>
      </c>
      <c r="X12" s="192">
        <v>0</v>
      </c>
      <c r="Y12" s="192">
        <v>0</v>
      </c>
      <c r="Z12" s="224">
        <f>_xlfn.IFERROR(X12/Y12,0)</f>
        <v>0</v>
      </c>
      <c r="AA12" s="192">
        <v>0</v>
      </c>
      <c r="AB12" s="192">
        <v>0</v>
      </c>
      <c r="AC12" s="224">
        <f>_xlfn.IFERROR(AA12/AB12,0)</f>
        <v>0</v>
      </c>
      <c r="AD12" s="192">
        <v>0</v>
      </c>
      <c r="AE12" s="192">
        <v>0</v>
      </c>
      <c r="AF12" s="224">
        <f>_xlfn.IFERROR(AD12/AE12,0)</f>
        <v>0</v>
      </c>
      <c r="AG12" s="192">
        <v>0</v>
      </c>
      <c r="AH12" s="192">
        <v>0</v>
      </c>
      <c r="AI12" s="224">
        <f>_xlfn.IFERROR(AG12/AH12,0)</f>
        <v>0</v>
      </c>
      <c r="AJ12" s="224">
        <f>AK12+AN12+AQ12+AT12+AW12+AZ12+BC12+BF12</f>
        <v>0</v>
      </c>
      <c r="AK12" s="192">
        <v>0</v>
      </c>
      <c r="AL12" s="192">
        <v>0</v>
      </c>
      <c r="AM12" s="224">
        <f>_xlfn.IFERROR(AK12/AL12,0)</f>
        <v>0</v>
      </c>
      <c r="AN12" s="192">
        <v>0</v>
      </c>
      <c r="AO12" s="192">
        <v>0</v>
      </c>
      <c r="AP12" s="224">
        <f>_xlfn.IFERROR(AN12/AO12,0)</f>
        <v>0</v>
      </c>
      <c r="AQ12" s="192">
        <v>0</v>
      </c>
      <c r="AR12" s="192">
        <v>0</v>
      </c>
      <c r="AS12" s="224">
        <f>_xlfn.IFERROR(AQ12/AR12,0)</f>
        <v>0</v>
      </c>
      <c r="AT12" s="192">
        <v>0</v>
      </c>
      <c r="AU12" s="192">
        <v>0</v>
      </c>
      <c r="AV12" s="224">
        <f>_xlfn.IFERROR(AT12/AU12,0)</f>
        <v>0</v>
      </c>
      <c r="AW12" s="192">
        <v>0</v>
      </c>
      <c r="AX12" s="192">
        <v>0</v>
      </c>
      <c r="AY12" s="224">
        <f>_xlfn.IFERROR(AW12/AX12,0)</f>
        <v>0</v>
      </c>
      <c r="AZ12" s="192">
        <v>0</v>
      </c>
      <c r="BA12" s="192">
        <v>0</v>
      </c>
      <c r="BB12" s="224">
        <f>_xlfn.IFERROR(AZ12/BA12,0)</f>
        <v>0</v>
      </c>
      <c r="BC12" s="192">
        <v>0</v>
      </c>
      <c r="BD12" s="192">
        <v>0</v>
      </c>
      <c r="BE12" s="224">
        <f>_xlfn.IFERROR(BC12/BD12,0)</f>
        <v>0</v>
      </c>
      <c r="BF12" s="192">
        <v>0</v>
      </c>
      <c r="BG12" s="192">
        <v>0</v>
      </c>
      <c r="BH12" s="224">
        <f>_xlfn.IFERROR(BF12/BG12,0)</f>
        <v>0</v>
      </c>
    </row>
    <row r="13" spans="2:60" s="270" customFormat="1" ht="13.5" customHeight="1">
      <c r="B13" s="308" t="s">
        <v>199</v>
      </c>
      <c r="C13" s="224">
        <f>J13+Q13+AJ13</f>
        <v>0</v>
      </c>
      <c r="D13" s="309"/>
      <c r="E13" s="309"/>
      <c r="F13" s="309"/>
      <c r="G13" s="309"/>
      <c r="H13" s="309"/>
      <c r="I13" s="309"/>
      <c r="J13" s="224">
        <f>K13+N13</f>
        <v>0</v>
      </c>
      <c r="K13" s="192">
        <v>0</v>
      </c>
      <c r="L13" s="192">
        <v>0</v>
      </c>
      <c r="M13" s="224">
        <f>_xlfn.IFERROR(K13/L13,0)</f>
        <v>0</v>
      </c>
      <c r="N13" s="192">
        <v>0</v>
      </c>
      <c r="O13" s="192">
        <v>0</v>
      </c>
      <c r="P13" s="224">
        <f>_xlfn.IFERROR(N13/O13,0)</f>
        <v>0</v>
      </c>
      <c r="Q13" s="224">
        <f>R13+U13+X13+AA13+AD13+AG13</f>
        <v>0</v>
      </c>
      <c r="R13" s="192">
        <v>0</v>
      </c>
      <c r="S13" s="192">
        <v>0</v>
      </c>
      <c r="T13" s="224">
        <f>_xlfn.IFERROR(R13/S13,0)</f>
        <v>0</v>
      </c>
      <c r="U13" s="192">
        <v>0</v>
      </c>
      <c r="V13" s="192">
        <v>0</v>
      </c>
      <c r="W13" s="224">
        <f>_xlfn.IFERROR(U13/V13,0)</f>
        <v>0</v>
      </c>
      <c r="X13" s="192">
        <v>0</v>
      </c>
      <c r="Y13" s="192">
        <v>0</v>
      </c>
      <c r="Z13" s="224">
        <f>_xlfn.IFERROR(X13/Y13,0)</f>
        <v>0</v>
      </c>
      <c r="AA13" s="192">
        <v>0</v>
      </c>
      <c r="AB13" s="192">
        <v>0</v>
      </c>
      <c r="AC13" s="224">
        <f>_xlfn.IFERROR(AA13/AB13,0)</f>
        <v>0</v>
      </c>
      <c r="AD13" s="192">
        <v>0</v>
      </c>
      <c r="AE13" s="192">
        <v>0</v>
      </c>
      <c r="AF13" s="224">
        <f>_xlfn.IFERROR(AD13/AE13,0)</f>
        <v>0</v>
      </c>
      <c r="AG13" s="192">
        <v>0</v>
      </c>
      <c r="AH13" s="192">
        <v>0</v>
      </c>
      <c r="AI13" s="224">
        <f>_xlfn.IFERROR(AG13/AH13,0)</f>
        <v>0</v>
      </c>
      <c r="AJ13" s="224">
        <f>AK13+AN13+AQ13+AT13+AW13+AZ13+BC13+BF13</f>
        <v>0</v>
      </c>
      <c r="AK13" s="192">
        <v>0</v>
      </c>
      <c r="AL13" s="192">
        <v>0</v>
      </c>
      <c r="AM13" s="224">
        <f>_xlfn.IFERROR(AK13/AL13,0)</f>
        <v>0</v>
      </c>
      <c r="AN13" s="192">
        <v>0</v>
      </c>
      <c r="AO13" s="192">
        <v>0</v>
      </c>
      <c r="AP13" s="224">
        <f>_xlfn.IFERROR(AN13/AO13,0)</f>
        <v>0</v>
      </c>
      <c r="AQ13" s="192">
        <v>0</v>
      </c>
      <c r="AR13" s="192">
        <v>0</v>
      </c>
      <c r="AS13" s="224">
        <f>_xlfn.IFERROR(AQ13/AR13,0)</f>
        <v>0</v>
      </c>
      <c r="AT13" s="192">
        <v>0</v>
      </c>
      <c r="AU13" s="192">
        <v>0</v>
      </c>
      <c r="AV13" s="224">
        <f>_xlfn.IFERROR(AT13/AU13,0)</f>
        <v>0</v>
      </c>
      <c r="AW13" s="192">
        <v>0</v>
      </c>
      <c r="AX13" s="192">
        <v>0</v>
      </c>
      <c r="AY13" s="224">
        <f>_xlfn.IFERROR(AW13/AX13,0)</f>
        <v>0</v>
      </c>
      <c r="AZ13" s="192">
        <v>0</v>
      </c>
      <c r="BA13" s="192">
        <v>0</v>
      </c>
      <c r="BB13" s="224">
        <f>_xlfn.IFERROR(AZ13/BA13,0)</f>
        <v>0</v>
      </c>
      <c r="BC13" s="192">
        <v>0</v>
      </c>
      <c r="BD13" s="192">
        <v>0</v>
      </c>
      <c r="BE13" s="224">
        <f>_xlfn.IFERROR(BC13/BD13,0)</f>
        <v>0</v>
      </c>
      <c r="BF13" s="192">
        <v>0</v>
      </c>
      <c r="BG13" s="192">
        <v>0</v>
      </c>
      <c r="BH13" s="224">
        <f>_xlfn.IFERROR(BF13/BG13,0)</f>
        <v>0</v>
      </c>
    </row>
    <row r="14" spans="2:60" s="270" customFormat="1" ht="13.5" customHeight="1">
      <c r="B14" s="308" t="s">
        <v>35</v>
      </c>
      <c r="C14" s="224">
        <f>J14+Q14+AJ14</f>
        <v>0</v>
      </c>
      <c r="D14" s="309"/>
      <c r="E14" s="309"/>
      <c r="F14" s="309"/>
      <c r="G14" s="309"/>
      <c r="H14" s="309"/>
      <c r="I14" s="309"/>
      <c r="J14" s="224">
        <f>K14+N14</f>
        <v>0</v>
      </c>
      <c r="K14" s="192">
        <v>0</v>
      </c>
      <c r="L14" s="192">
        <v>0</v>
      </c>
      <c r="M14" s="224">
        <f>_xlfn.IFERROR(K14/L14,0)</f>
        <v>0</v>
      </c>
      <c r="N14" s="192">
        <v>0</v>
      </c>
      <c r="O14" s="192">
        <v>0</v>
      </c>
      <c r="P14" s="224">
        <f>_xlfn.IFERROR(N14/O14,0)</f>
        <v>0</v>
      </c>
      <c r="Q14" s="224">
        <f>R14+U14+X14+AA14+AD14+AG14</f>
        <v>0</v>
      </c>
      <c r="R14" s="192">
        <v>0</v>
      </c>
      <c r="S14" s="192">
        <v>0</v>
      </c>
      <c r="T14" s="224">
        <f>_xlfn.IFERROR(R14/S14,0)</f>
        <v>0</v>
      </c>
      <c r="U14" s="192">
        <v>0</v>
      </c>
      <c r="V14" s="192">
        <v>0</v>
      </c>
      <c r="W14" s="224">
        <f>_xlfn.IFERROR(U14/V14,0)</f>
        <v>0</v>
      </c>
      <c r="X14" s="192">
        <v>0</v>
      </c>
      <c r="Y14" s="192">
        <v>0</v>
      </c>
      <c r="Z14" s="224">
        <f>_xlfn.IFERROR(X14/Y14,0)</f>
        <v>0</v>
      </c>
      <c r="AA14" s="192">
        <v>0</v>
      </c>
      <c r="AB14" s="192">
        <v>0</v>
      </c>
      <c r="AC14" s="224">
        <f>_xlfn.IFERROR(AA14/AB14,0)</f>
        <v>0</v>
      </c>
      <c r="AD14" s="192">
        <v>0</v>
      </c>
      <c r="AE14" s="192">
        <v>0</v>
      </c>
      <c r="AF14" s="224">
        <f>_xlfn.IFERROR(AD14/AE14,0)</f>
        <v>0</v>
      </c>
      <c r="AG14" s="192">
        <v>0</v>
      </c>
      <c r="AH14" s="192">
        <v>0</v>
      </c>
      <c r="AI14" s="224">
        <f>_xlfn.IFERROR(AG14/AH14,0)</f>
        <v>0</v>
      </c>
      <c r="AJ14" s="224">
        <f>AK14+AN14+AQ14+AT14+AW14+AZ14+BC14+BF14</f>
        <v>0</v>
      </c>
      <c r="AK14" s="192">
        <v>0</v>
      </c>
      <c r="AL14" s="192">
        <v>0</v>
      </c>
      <c r="AM14" s="224">
        <f>_xlfn.IFERROR(AK14/AL14,0)</f>
        <v>0</v>
      </c>
      <c r="AN14" s="192">
        <v>0</v>
      </c>
      <c r="AO14" s="192">
        <v>0</v>
      </c>
      <c r="AP14" s="224">
        <f>_xlfn.IFERROR(AN14/AO14,0)</f>
        <v>0</v>
      </c>
      <c r="AQ14" s="192">
        <v>0</v>
      </c>
      <c r="AR14" s="192">
        <v>0</v>
      </c>
      <c r="AS14" s="224">
        <f>_xlfn.IFERROR(AQ14/AR14,0)</f>
        <v>0</v>
      </c>
      <c r="AT14" s="192">
        <v>0</v>
      </c>
      <c r="AU14" s="192">
        <v>0</v>
      </c>
      <c r="AV14" s="224">
        <f>_xlfn.IFERROR(AT14/AU14,0)</f>
        <v>0</v>
      </c>
      <c r="AW14" s="192">
        <v>0</v>
      </c>
      <c r="AX14" s="192">
        <v>0</v>
      </c>
      <c r="AY14" s="224">
        <f>_xlfn.IFERROR(AW14/AX14,0)</f>
        <v>0</v>
      </c>
      <c r="AZ14" s="192">
        <v>0</v>
      </c>
      <c r="BA14" s="192">
        <v>0</v>
      </c>
      <c r="BB14" s="224">
        <f>_xlfn.IFERROR(AZ14/BA14,0)</f>
        <v>0</v>
      </c>
      <c r="BC14" s="192">
        <v>0</v>
      </c>
      <c r="BD14" s="192">
        <v>0</v>
      </c>
      <c r="BE14" s="224">
        <f>_xlfn.IFERROR(BC14/BD14,0)</f>
        <v>0</v>
      </c>
      <c r="BF14" s="192">
        <v>0</v>
      </c>
      <c r="BG14" s="192">
        <v>0</v>
      </c>
      <c r="BH14" s="224">
        <f>_xlfn.IFERROR(BF14/BG14,0)</f>
        <v>0</v>
      </c>
    </row>
    <row r="15" spans="2:60" s="270" customFormat="1" ht="13.5">
      <c r="B15" s="312" t="s">
        <v>221</v>
      </c>
      <c r="C15" s="290"/>
      <c r="D15" s="290"/>
      <c r="E15" s="290"/>
      <c r="F15" s="290"/>
      <c r="G15" s="290"/>
      <c r="H15" s="290"/>
      <c r="I15" s="291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  <c r="AL15" s="309"/>
      <c r="AM15" s="309"/>
      <c r="AN15" s="309"/>
      <c r="AO15" s="309"/>
      <c r="AP15" s="309"/>
      <c r="AQ15" s="309"/>
      <c r="AR15" s="309"/>
      <c r="AS15" s="309"/>
      <c r="AT15" s="309"/>
      <c r="AU15" s="309"/>
      <c r="AV15" s="309"/>
      <c r="AW15" s="309"/>
      <c r="AX15" s="309"/>
      <c r="AY15" s="309"/>
      <c r="AZ15" s="309"/>
      <c r="BA15" s="309"/>
      <c r="BB15" s="309"/>
      <c r="BC15" s="309"/>
      <c r="BD15" s="309"/>
      <c r="BE15" s="309"/>
      <c r="BF15" s="309"/>
      <c r="BG15" s="309"/>
      <c r="BH15" s="310"/>
    </row>
    <row r="16" spans="2:60" s="270" customFormat="1" ht="13.5" customHeight="1">
      <c r="B16" s="308" t="s">
        <v>219</v>
      </c>
      <c r="C16" s="224">
        <f>D16+G16</f>
        <v>0</v>
      </c>
      <c r="D16" s="192">
        <v>0</v>
      </c>
      <c r="E16" s="192">
        <v>0</v>
      </c>
      <c r="F16" s="224">
        <f>_xlfn.IFERROR(D16/E16,0)</f>
        <v>0</v>
      </c>
      <c r="G16" s="192">
        <v>0</v>
      </c>
      <c r="H16" s="192">
        <v>0</v>
      </c>
      <c r="I16" s="224">
        <f>_xlfn.IFERROR(G16/H16,0)</f>
        <v>0</v>
      </c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309"/>
      <c r="AL16" s="309"/>
      <c r="AM16" s="309"/>
      <c r="AN16" s="309"/>
      <c r="AO16" s="309"/>
      <c r="AP16" s="309"/>
      <c r="AQ16" s="309"/>
      <c r="AR16" s="309"/>
      <c r="AS16" s="309"/>
      <c r="AT16" s="309"/>
      <c r="AU16" s="309"/>
      <c r="AV16" s="309"/>
      <c r="AW16" s="309"/>
      <c r="AX16" s="309"/>
      <c r="AY16" s="309"/>
      <c r="AZ16" s="309"/>
      <c r="BA16" s="309"/>
      <c r="BB16" s="309"/>
      <c r="BC16" s="309"/>
      <c r="BD16" s="309"/>
      <c r="BE16" s="309"/>
      <c r="BF16" s="309"/>
      <c r="BG16" s="309"/>
      <c r="BH16" s="310"/>
    </row>
    <row r="17" spans="2:60" s="270" customFormat="1" ht="13.5">
      <c r="B17" s="312" t="s">
        <v>38</v>
      </c>
      <c r="C17" s="290"/>
      <c r="D17" s="290"/>
      <c r="E17" s="290"/>
      <c r="F17" s="290"/>
      <c r="G17" s="290"/>
      <c r="H17" s="290"/>
      <c r="I17" s="291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09"/>
      <c r="AO17" s="309"/>
      <c r="AP17" s="309"/>
      <c r="AQ17" s="309"/>
      <c r="AR17" s="309"/>
      <c r="AS17" s="309"/>
      <c r="AT17" s="309"/>
      <c r="AU17" s="309"/>
      <c r="AV17" s="309"/>
      <c r="AW17" s="309"/>
      <c r="AX17" s="309"/>
      <c r="AY17" s="309"/>
      <c r="AZ17" s="309"/>
      <c r="BA17" s="309"/>
      <c r="BB17" s="309"/>
      <c r="BC17" s="309"/>
      <c r="BD17" s="309"/>
      <c r="BE17" s="309"/>
      <c r="BF17" s="309"/>
      <c r="BG17" s="309"/>
      <c r="BH17" s="310"/>
    </row>
    <row r="18" spans="2:60" s="270" customFormat="1" ht="13.5" customHeight="1">
      <c r="B18" s="308" t="s">
        <v>220</v>
      </c>
      <c r="C18" s="224">
        <f>D18+G18</f>
        <v>0</v>
      </c>
      <c r="D18" s="192">
        <v>0</v>
      </c>
      <c r="E18" s="192">
        <v>0</v>
      </c>
      <c r="F18" s="224">
        <f>_xlfn.IFERROR(D18/E18,0)</f>
        <v>0</v>
      </c>
      <c r="G18" s="192">
        <v>0</v>
      </c>
      <c r="H18" s="192">
        <v>0</v>
      </c>
      <c r="I18" s="224">
        <f>_xlfn.IFERROR(G18/H18,0)</f>
        <v>0</v>
      </c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309"/>
      <c r="AL18" s="309"/>
      <c r="AM18" s="309"/>
      <c r="AN18" s="309"/>
      <c r="AO18" s="309"/>
      <c r="AP18" s="309"/>
      <c r="AQ18" s="309"/>
      <c r="AR18" s="309"/>
      <c r="AS18" s="309"/>
      <c r="AT18" s="309"/>
      <c r="AU18" s="309"/>
      <c r="AV18" s="309"/>
      <c r="AW18" s="309"/>
      <c r="AX18" s="309"/>
      <c r="AY18" s="309"/>
      <c r="AZ18" s="309"/>
      <c r="BA18" s="309"/>
      <c r="BB18" s="309"/>
      <c r="BC18" s="309"/>
      <c r="BD18" s="309"/>
      <c r="BE18" s="309"/>
      <c r="BF18" s="309"/>
      <c r="BG18" s="309"/>
      <c r="BH18" s="310"/>
    </row>
    <row r="19" spans="2:60" s="270" customFormat="1" ht="27" customHeight="1">
      <c r="B19" s="311" t="s">
        <v>89</v>
      </c>
      <c r="C19" s="224">
        <f>D19+G19</f>
        <v>0</v>
      </c>
      <c r="D19" s="192">
        <v>0</v>
      </c>
      <c r="E19" s="309"/>
      <c r="F19" s="309"/>
      <c r="G19" s="192">
        <v>0</v>
      </c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09"/>
      <c r="AE19" s="309"/>
      <c r="AF19" s="309"/>
      <c r="AG19" s="309"/>
      <c r="AH19" s="309"/>
      <c r="AI19" s="309"/>
      <c r="AJ19" s="309"/>
      <c r="AK19" s="309"/>
      <c r="AL19" s="309"/>
      <c r="AM19" s="309"/>
      <c r="AN19" s="309"/>
      <c r="AO19" s="309"/>
      <c r="AP19" s="309"/>
      <c r="AQ19" s="309"/>
      <c r="AR19" s="309"/>
      <c r="AS19" s="309"/>
      <c r="AT19" s="309"/>
      <c r="AU19" s="309"/>
      <c r="AV19" s="309"/>
      <c r="AW19" s="309"/>
      <c r="AX19" s="309"/>
      <c r="AY19" s="309"/>
      <c r="AZ19" s="309"/>
      <c r="BA19" s="309"/>
      <c r="BB19" s="309"/>
      <c r="BC19" s="309"/>
      <c r="BD19" s="309"/>
      <c r="BE19" s="309"/>
      <c r="BF19" s="309"/>
      <c r="BG19" s="309"/>
      <c r="BH19" s="310"/>
    </row>
    <row r="20" spans="2:60" s="270" customFormat="1" ht="13.5" customHeight="1">
      <c r="B20" s="311" t="s">
        <v>24</v>
      </c>
      <c r="C20" s="227">
        <f>SUM(C12:C19)</f>
        <v>0</v>
      </c>
      <c r="D20" s="227">
        <f>SUM(D12:D19)</f>
        <v>0</v>
      </c>
      <c r="E20" s="227">
        <f>SUM(E12:E19)</f>
        <v>0</v>
      </c>
      <c r="F20" s="227"/>
      <c r="G20" s="227">
        <f>SUM(G12:G19)</f>
        <v>0</v>
      </c>
      <c r="H20" s="227">
        <f>SUM(H12:H19)</f>
        <v>0</v>
      </c>
      <c r="I20" s="227"/>
      <c r="J20" s="227">
        <f>SUM(J12:J19)</f>
        <v>0</v>
      </c>
      <c r="K20" s="227">
        <f>SUM(K12:K19)</f>
        <v>0</v>
      </c>
      <c r="L20" s="227">
        <f>SUM(L12:L19)</f>
        <v>0</v>
      </c>
      <c r="M20" s="227"/>
      <c r="N20" s="227">
        <f>SUM(N12:N19)</f>
        <v>0</v>
      </c>
      <c r="O20" s="227">
        <f>SUM(O12:O19)</f>
        <v>0</v>
      </c>
      <c r="P20" s="227"/>
      <c r="Q20" s="227">
        <f>SUM(Q12:Q19)</f>
        <v>0</v>
      </c>
      <c r="R20" s="227">
        <f>SUM(R12:R19)</f>
        <v>0</v>
      </c>
      <c r="S20" s="227">
        <f>SUM(S12:S19)</f>
        <v>0</v>
      </c>
      <c r="T20" s="227"/>
      <c r="U20" s="227">
        <f>SUM(U12:U19)</f>
        <v>0</v>
      </c>
      <c r="V20" s="227">
        <f>SUM(V12:V19)</f>
        <v>0</v>
      </c>
      <c r="W20" s="227"/>
      <c r="X20" s="227">
        <f>SUM(X12:X19)</f>
        <v>0</v>
      </c>
      <c r="Y20" s="227">
        <f>SUM(Y12:Y19)</f>
        <v>0</v>
      </c>
      <c r="Z20" s="227"/>
      <c r="AA20" s="227">
        <f>SUM(AA12:AA19)</f>
        <v>0</v>
      </c>
      <c r="AB20" s="227">
        <f>SUM(AB12:AB19)</f>
        <v>0</v>
      </c>
      <c r="AC20" s="227"/>
      <c r="AD20" s="227">
        <f>SUM(AD12:AD19)</f>
        <v>0</v>
      </c>
      <c r="AE20" s="227">
        <f>SUM(AE12:AE19)</f>
        <v>0</v>
      </c>
      <c r="AF20" s="227"/>
      <c r="AG20" s="227">
        <f>SUM(AG12:AG19)</f>
        <v>0</v>
      </c>
      <c r="AH20" s="227">
        <f>SUM(AH12:AH19)</f>
        <v>0</v>
      </c>
      <c r="AI20" s="227"/>
      <c r="AJ20" s="227">
        <f>SUM(AJ12:AJ19)</f>
        <v>0</v>
      </c>
      <c r="AK20" s="227">
        <f>SUM(AK12:AK19)</f>
        <v>0</v>
      </c>
      <c r="AL20" s="227">
        <f>SUM(AL12:AL19)</f>
        <v>0</v>
      </c>
      <c r="AM20" s="227"/>
      <c r="AN20" s="227">
        <f>SUM(AN12:AN19)</f>
        <v>0</v>
      </c>
      <c r="AO20" s="227">
        <f>SUM(AO12:AO19)</f>
        <v>0</v>
      </c>
      <c r="AP20" s="227"/>
      <c r="AQ20" s="227">
        <f>SUM(AQ12:AQ19)</f>
        <v>0</v>
      </c>
      <c r="AR20" s="227">
        <f>SUM(AR12:AR19)</f>
        <v>0</v>
      </c>
      <c r="AS20" s="227"/>
      <c r="AT20" s="227">
        <f>SUM(AT12:AT19)</f>
        <v>0</v>
      </c>
      <c r="AU20" s="227">
        <f>SUM(AU12:AU19)</f>
        <v>0</v>
      </c>
      <c r="AV20" s="227"/>
      <c r="AW20" s="227">
        <f>SUM(AW12:AW19)</f>
        <v>0</v>
      </c>
      <c r="AX20" s="227">
        <f>SUM(AX12:AX19)</f>
        <v>0</v>
      </c>
      <c r="AY20" s="227"/>
      <c r="AZ20" s="227">
        <f>SUM(AZ12:AZ19)</f>
        <v>0</v>
      </c>
      <c r="BA20" s="227">
        <f>SUM(BA12:BA19)</f>
        <v>0</v>
      </c>
      <c r="BB20" s="227"/>
      <c r="BC20" s="227">
        <f>SUM(BC12:BC19)</f>
        <v>0</v>
      </c>
      <c r="BD20" s="227">
        <f>SUM(BD12:BD19)</f>
        <v>0</v>
      </c>
      <c r="BE20" s="227"/>
      <c r="BF20" s="227">
        <f>SUM(BF12:BF19)</f>
        <v>0</v>
      </c>
      <c r="BG20" s="227">
        <f>SUM(BG12:BG19)</f>
        <v>0</v>
      </c>
      <c r="BH20" s="227"/>
    </row>
    <row r="21" spans="2:4" ht="12.75">
      <c r="B21" s="26"/>
      <c r="C21" s="26"/>
      <c r="D21" s="26"/>
    </row>
    <row r="22" spans="2:4" ht="12.75">
      <c r="B22" s="26"/>
      <c r="C22" s="26"/>
      <c r="D22" s="26"/>
    </row>
    <row r="23" spans="2:4" ht="12.75">
      <c r="B23" s="26"/>
      <c r="C23" s="26"/>
      <c r="D23" s="26"/>
    </row>
    <row r="24" spans="2:4" ht="12.75">
      <c r="B24" s="26"/>
      <c r="C24" s="26"/>
      <c r="D24" s="26"/>
    </row>
    <row r="25" spans="2:4" ht="12.75">
      <c r="B25" s="26"/>
      <c r="C25" s="26"/>
      <c r="D25" s="26"/>
    </row>
    <row r="26" spans="2:4" ht="12.75">
      <c r="B26" s="26"/>
      <c r="C26" s="26"/>
      <c r="D26" s="26"/>
    </row>
    <row r="27" spans="2:4" ht="12.75">
      <c r="B27" s="26"/>
      <c r="C27" s="26"/>
      <c r="D27" s="26"/>
    </row>
    <row r="28" spans="2:4" ht="12.75">
      <c r="B28" s="26"/>
      <c r="C28" s="26"/>
      <c r="D28" s="26"/>
    </row>
    <row r="29" spans="2:4" ht="12.75">
      <c r="B29" s="26"/>
      <c r="C29" s="26"/>
      <c r="D29" s="26"/>
    </row>
    <row r="30" spans="2:4" ht="12.75">
      <c r="B30" s="26"/>
      <c r="C30" s="26"/>
      <c r="D30" s="26"/>
    </row>
    <row r="31" spans="2:4" ht="12.75">
      <c r="B31" s="26"/>
      <c r="C31" s="26"/>
      <c r="D31" s="26"/>
    </row>
    <row r="32" spans="2:4" ht="15">
      <c r="B32" s="27"/>
      <c r="C32" s="26"/>
      <c r="D32" s="26"/>
    </row>
    <row r="33" spans="2:4" ht="15">
      <c r="B33" s="27"/>
      <c r="C33" s="27"/>
      <c r="D33" s="27"/>
    </row>
    <row r="34" spans="2:4" ht="15">
      <c r="B34" s="27"/>
      <c r="C34" s="27"/>
      <c r="D34" s="27"/>
    </row>
    <row r="35" spans="2:4" ht="15">
      <c r="B35" s="27"/>
      <c r="C35" s="27"/>
      <c r="D35" s="27"/>
    </row>
    <row r="36" spans="2:4" ht="15">
      <c r="B36" s="27"/>
      <c r="C36" s="27"/>
      <c r="D36" s="27"/>
    </row>
    <row r="37" spans="2:4" ht="15">
      <c r="B37" s="27"/>
      <c r="C37" s="27"/>
      <c r="D37" s="27"/>
    </row>
    <row r="38" spans="2:4" ht="15">
      <c r="B38" s="27"/>
      <c r="C38" s="27"/>
      <c r="D38" s="27"/>
    </row>
    <row r="39" spans="2:4" ht="15">
      <c r="B39" s="27"/>
      <c r="C39" s="27"/>
      <c r="D39" s="27"/>
    </row>
    <row r="40" spans="2:4" ht="15">
      <c r="B40" s="27"/>
      <c r="C40" s="27"/>
      <c r="D40" s="27"/>
    </row>
    <row r="41" spans="2:4" ht="15">
      <c r="B41" s="27"/>
      <c r="C41" s="27"/>
      <c r="D41" s="27"/>
    </row>
    <row r="42" spans="2:4" ht="15">
      <c r="B42" s="27"/>
      <c r="C42" s="27"/>
      <c r="D42" s="27"/>
    </row>
    <row r="43" spans="2:4" ht="15">
      <c r="B43" s="27"/>
      <c r="C43" s="27"/>
      <c r="D43" s="27"/>
    </row>
    <row r="44" spans="2:4" ht="15">
      <c r="B44" s="27"/>
      <c r="C44" s="27"/>
      <c r="D44" s="27"/>
    </row>
    <row r="45" spans="2:4" ht="15">
      <c r="B45" s="27"/>
      <c r="C45" s="27"/>
      <c r="D45" s="27"/>
    </row>
    <row r="46" spans="2:4" ht="15">
      <c r="B46" s="27"/>
      <c r="C46" s="27"/>
      <c r="D46" s="27"/>
    </row>
    <row r="47" spans="2:4" ht="15">
      <c r="B47" s="27"/>
      <c r="C47" s="27"/>
      <c r="D47" s="27"/>
    </row>
    <row r="48" spans="2:4" ht="15">
      <c r="B48" s="27"/>
      <c r="C48" s="27"/>
      <c r="D48" s="27"/>
    </row>
    <row r="49" spans="2:4" ht="15">
      <c r="B49" s="27"/>
      <c r="C49" s="27"/>
      <c r="D49" s="27"/>
    </row>
    <row r="50" spans="2:4" ht="15">
      <c r="B50" s="27"/>
      <c r="C50" s="27"/>
      <c r="D50" s="27"/>
    </row>
    <row r="51" spans="2:4" ht="15">
      <c r="B51" s="27"/>
      <c r="C51" s="27"/>
      <c r="D51" s="27"/>
    </row>
    <row r="52" spans="2:4" ht="15">
      <c r="B52" s="27"/>
      <c r="C52" s="27"/>
      <c r="D52" s="27"/>
    </row>
    <row r="53" spans="2:4" ht="15">
      <c r="B53" s="27"/>
      <c r="C53" s="27"/>
      <c r="D53" s="27"/>
    </row>
    <row r="54" spans="2:4" ht="15">
      <c r="B54" s="27"/>
      <c r="C54" s="27"/>
      <c r="D54" s="27"/>
    </row>
    <row r="55" spans="2:4" ht="15">
      <c r="B55" s="27"/>
      <c r="C55" s="27"/>
      <c r="D55" s="27"/>
    </row>
    <row r="56" spans="2:4" ht="15">
      <c r="B56" s="27"/>
      <c r="C56" s="27"/>
      <c r="D56" s="27"/>
    </row>
    <row r="57" spans="2:4" ht="15">
      <c r="B57" s="27"/>
      <c r="C57" s="27"/>
      <c r="D57" s="27"/>
    </row>
    <row r="58" spans="2:4" ht="15">
      <c r="B58" s="27"/>
      <c r="C58" s="27"/>
      <c r="D58" s="27"/>
    </row>
    <row r="59" spans="2:4" ht="15">
      <c r="B59" s="27"/>
      <c r="C59" s="27"/>
      <c r="D59" s="27"/>
    </row>
    <row r="60" spans="2:4" ht="15">
      <c r="B60" s="27"/>
      <c r="C60" s="27"/>
      <c r="D60" s="27"/>
    </row>
    <row r="61" spans="2:4" ht="15">
      <c r="B61" s="27"/>
      <c r="C61" s="27"/>
      <c r="D61" s="27"/>
    </row>
    <row r="62" spans="2:4" ht="15">
      <c r="B62" s="27"/>
      <c r="C62" s="27"/>
      <c r="D62" s="27"/>
    </row>
    <row r="63" spans="2:4" ht="15">
      <c r="B63" s="27"/>
      <c r="C63" s="27"/>
      <c r="D63" s="27"/>
    </row>
    <row r="64" spans="2:4" ht="15">
      <c r="B64" s="27"/>
      <c r="C64" s="27"/>
      <c r="D64" s="27"/>
    </row>
    <row r="65" spans="2:4" ht="15">
      <c r="B65" s="27"/>
      <c r="C65" s="27"/>
      <c r="D65" s="27"/>
    </row>
    <row r="66" spans="2:4" ht="15">
      <c r="B66" s="27"/>
      <c r="C66" s="27"/>
      <c r="D66" s="27"/>
    </row>
    <row r="67" spans="2:4" ht="15">
      <c r="B67" s="27"/>
      <c r="C67" s="27"/>
      <c r="D67" s="27"/>
    </row>
    <row r="68" spans="2:4" ht="15">
      <c r="B68" s="27"/>
      <c r="C68" s="27"/>
      <c r="D68" s="27"/>
    </row>
    <row r="69" spans="2:4" ht="15">
      <c r="B69" s="27"/>
      <c r="C69" s="27"/>
      <c r="D69" s="27"/>
    </row>
    <row r="70" spans="2:4" ht="15">
      <c r="B70" s="27"/>
      <c r="C70" s="27"/>
      <c r="D70" s="27"/>
    </row>
    <row r="71" spans="2:4" ht="15">
      <c r="B71" s="27"/>
      <c r="C71" s="27"/>
      <c r="D71" s="27"/>
    </row>
    <row r="72" spans="2:4" ht="15">
      <c r="B72" s="27"/>
      <c r="C72" s="27"/>
      <c r="D72" s="27"/>
    </row>
    <row r="73" spans="2:4" ht="15">
      <c r="B73" s="27"/>
      <c r="C73" s="27"/>
      <c r="D73" s="27"/>
    </row>
    <row r="74" spans="2:4" ht="15">
      <c r="B74" s="27"/>
      <c r="C74" s="27"/>
      <c r="D74" s="27"/>
    </row>
    <row r="75" spans="2:4" ht="15">
      <c r="B75" s="27"/>
      <c r="C75" s="27"/>
      <c r="D75" s="27"/>
    </row>
    <row r="76" spans="2:4" ht="15">
      <c r="B76" s="27"/>
      <c r="C76" s="27"/>
      <c r="D76" s="27"/>
    </row>
    <row r="77" spans="2:4" ht="15">
      <c r="B77" s="27"/>
      <c r="C77" s="27"/>
      <c r="D77" s="27"/>
    </row>
    <row r="78" spans="2:4" ht="15">
      <c r="B78" s="27"/>
      <c r="C78" s="27"/>
      <c r="D78" s="27"/>
    </row>
    <row r="79" spans="2:4" ht="15">
      <c r="B79" s="27"/>
      <c r="C79" s="27"/>
      <c r="D79" s="27"/>
    </row>
    <row r="80" spans="2:4" ht="15">
      <c r="B80" s="27"/>
      <c r="C80" s="27"/>
      <c r="D80" s="27"/>
    </row>
    <row r="81" spans="2:4" ht="15">
      <c r="B81" s="27"/>
      <c r="C81" s="27"/>
      <c r="D81" s="27"/>
    </row>
    <row r="82" spans="2:4" ht="15">
      <c r="B82" s="27"/>
      <c r="C82" s="27"/>
      <c r="D82" s="27"/>
    </row>
    <row r="83" spans="2:4" ht="15">
      <c r="B83" s="27"/>
      <c r="C83" s="27"/>
      <c r="D83" s="27"/>
    </row>
    <row r="84" spans="2:4" ht="15">
      <c r="B84" s="27"/>
      <c r="C84" s="27"/>
      <c r="D84" s="27"/>
    </row>
    <row r="85" spans="2:4" ht="15">
      <c r="B85" s="27"/>
      <c r="C85" s="27"/>
      <c r="D85" s="27"/>
    </row>
    <row r="86" spans="2:4" ht="15">
      <c r="B86" s="27"/>
      <c r="C86" s="27"/>
      <c r="D86" s="27"/>
    </row>
    <row r="87" spans="2:4" ht="15">
      <c r="B87" s="27"/>
      <c r="C87" s="27"/>
      <c r="D87" s="27"/>
    </row>
    <row r="88" spans="2:4" ht="15">
      <c r="B88" s="27"/>
      <c r="C88" s="27"/>
      <c r="D88" s="27"/>
    </row>
    <row r="89" spans="2:4" ht="15">
      <c r="B89" s="27"/>
      <c r="C89" s="27"/>
      <c r="D89" s="27"/>
    </row>
    <row r="90" spans="2:4" ht="15">
      <c r="B90" s="27"/>
      <c r="C90" s="27"/>
      <c r="D90" s="27"/>
    </row>
    <row r="91" spans="2:4" ht="15">
      <c r="B91" s="27"/>
      <c r="C91" s="27"/>
      <c r="D91" s="27"/>
    </row>
    <row r="92" spans="2:4" ht="15">
      <c r="B92" s="27"/>
      <c r="C92" s="27"/>
      <c r="D92" s="27"/>
    </row>
    <row r="93" spans="2:4" ht="15">
      <c r="B93" s="27"/>
      <c r="C93" s="27"/>
      <c r="D93" s="27"/>
    </row>
    <row r="94" spans="2:4" ht="15">
      <c r="B94" s="27"/>
      <c r="C94" s="27"/>
      <c r="D94" s="27"/>
    </row>
    <row r="95" spans="2:4" ht="15">
      <c r="B95" s="27"/>
      <c r="C95" s="27"/>
      <c r="D95" s="27"/>
    </row>
    <row r="96" spans="2:4" ht="15">
      <c r="B96" s="27"/>
      <c r="C96" s="27"/>
      <c r="D96" s="27"/>
    </row>
    <row r="97" spans="2:4" ht="15">
      <c r="B97" s="27"/>
      <c r="C97" s="27"/>
      <c r="D97" s="27"/>
    </row>
    <row r="98" spans="2:4" ht="15">
      <c r="B98" s="27"/>
      <c r="C98" s="27"/>
      <c r="D98" s="27"/>
    </row>
    <row r="99" spans="2:4" ht="15">
      <c r="B99" s="27"/>
      <c r="C99" s="27"/>
      <c r="D99" s="27"/>
    </row>
    <row r="100" spans="2:4" ht="15">
      <c r="B100" s="27"/>
      <c r="C100" s="27"/>
      <c r="D100" s="27"/>
    </row>
    <row r="101" spans="2:4" ht="15">
      <c r="B101" s="27"/>
      <c r="C101" s="27"/>
      <c r="D101" s="27"/>
    </row>
    <row r="102" spans="2:4" ht="15">
      <c r="B102" s="27"/>
      <c r="C102" s="27"/>
      <c r="D102" s="27"/>
    </row>
    <row r="103" spans="2:4" ht="15">
      <c r="B103" s="27"/>
      <c r="C103" s="27"/>
      <c r="D103" s="27"/>
    </row>
    <row r="104" spans="2:4" ht="15">
      <c r="B104" s="27"/>
      <c r="C104" s="27"/>
      <c r="D104" s="27"/>
    </row>
    <row r="105" spans="2:4" ht="15">
      <c r="B105" s="27"/>
      <c r="C105" s="27"/>
      <c r="D105" s="27"/>
    </row>
    <row r="106" spans="2:4" ht="15">
      <c r="B106" s="27"/>
      <c r="C106" s="27"/>
      <c r="D106" s="27"/>
    </row>
    <row r="107" spans="2:4" ht="15">
      <c r="B107" s="27"/>
      <c r="C107" s="27"/>
      <c r="D107" s="27"/>
    </row>
    <row r="108" spans="2:4" ht="15">
      <c r="B108" s="27"/>
      <c r="C108" s="27"/>
      <c r="D108" s="27"/>
    </row>
    <row r="109" spans="2:4" ht="15">
      <c r="B109" s="27"/>
      <c r="C109" s="27"/>
      <c r="D109" s="27"/>
    </row>
    <row r="110" spans="2:4" ht="15">
      <c r="B110" s="27"/>
      <c r="C110" s="27"/>
      <c r="D110" s="27"/>
    </row>
    <row r="111" spans="3:4" ht="15">
      <c r="C111" s="27"/>
      <c r="D111" s="27"/>
    </row>
  </sheetData>
  <sheetProtection/>
  <mergeCells count="29">
    <mergeCell ref="D9:F9"/>
    <mergeCell ref="D7:I7"/>
    <mergeCell ref="AZ9:BB9"/>
    <mergeCell ref="K9:M9"/>
    <mergeCell ref="N9:P9"/>
    <mergeCell ref="R9:T9"/>
    <mergeCell ref="U9:W9"/>
    <mergeCell ref="AN9:AP9"/>
    <mergeCell ref="AQ9:AS9"/>
    <mergeCell ref="AW9:AY9"/>
    <mergeCell ref="AD8:AI8"/>
    <mergeCell ref="J7:P7"/>
    <mergeCell ref="G9:I9"/>
    <mergeCell ref="X8:AC8"/>
    <mergeCell ref="R8:W8"/>
    <mergeCell ref="BC8:BH8"/>
    <mergeCell ref="AW8:BB8"/>
    <mergeCell ref="AQ8:AV8"/>
    <mergeCell ref="AK8:AP8"/>
    <mergeCell ref="B1:D1"/>
    <mergeCell ref="B5:D5"/>
    <mergeCell ref="Q7:AI7"/>
    <mergeCell ref="AT9:AV9"/>
    <mergeCell ref="AG9:AI9"/>
    <mergeCell ref="AK9:AM9"/>
    <mergeCell ref="X9:Z9"/>
    <mergeCell ref="AA9:AC9"/>
    <mergeCell ref="AJ7:BH7"/>
    <mergeCell ref="AD9:AF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24" r:id="rId2"/>
  <headerFooter alignWithMargins="0">
    <oddFooter>&amp;C&amp;A&amp;RPage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9999"/>
    <pageSetUpPr fitToPage="1"/>
  </sheetPr>
  <dimension ref="B1:I13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12.00390625" style="19" customWidth="1"/>
    <col min="2" max="2" width="34.28125" style="19" customWidth="1"/>
    <col min="3" max="3" width="16.421875" style="19" customWidth="1"/>
    <col min="4" max="4" width="50.28125" style="19" customWidth="1"/>
    <col min="5" max="5" width="20.140625" style="19" customWidth="1"/>
    <col min="6" max="6" width="5.7109375" style="19" customWidth="1"/>
    <col min="7" max="9" width="19.8515625" style="19" customWidth="1"/>
    <col min="10" max="10" width="18.28125" style="19" customWidth="1"/>
    <col min="11" max="16384" width="9.140625" style="19" customWidth="1"/>
  </cols>
  <sheetData>
    <row r="1" spans="2:9" ht="20.25">
      <c r="B1" s="20" t="s">
        <v>286</v>
      </c>
      <c r="C1" s="18"/>
      <c r="D1" s="18"/>
      <c r="E1" s="18"/>
      <c r="F1" s="18"/>
      <c r="G1" s="18"/>
      <c r="H1" s="18"/>
      <c r="I1" s="18"/>
    </row>
    <row r="2" spans="2:3" ht="13.5">
      <c r="B2" s="48">
        <f>Tradingname</f>
        <v>0</v>
      </c>
      <c r="C2" s="49"/>
    </row>
    <row r="3" spans="2:5" ht="18" customHeight="1">
      <c r="B3" s="50" t="s">
        <v>178</v>
      </c>
      <c r="C3" s="51">
        <f>Yearending</f>
        <v>44012</v>
      </c>
      <c r="D3" s="43"/>
      <c r="E3" s="43"/>
    </row>
    <row r="4" ht="20.25">
      <c r="B4" s="17"/>
    </row>
    <row r="5" ht="15">
      <c r="B5" s="28" t="s">
        <v>287</v>
      </c>
    </row>
    <row r="6" spans="2:9" ht="12.75">
      <c r="B6" s="21"/>
      <c r="C6" s="24"/>
      <c r="D6" s="24"/>
      <c r="E6" s="24"/>
      <c r="G6" s="29"/>
      <c r="H6" s="26"/>
      <c r="I6" s="26"/>
    </row>
    <row r="7" spans="2:5" ht="57" customHeight="1">
      <c r="B7" s="452" t="s">
        <v>135</v>
      </c>
      <c r="C7" s="453"/>
      <c r="D7" s="453"/>
      <c r="E7" s="454"/>
    </row>
    <row r="8" spans="2:5" ht="13.5" customHeight="1">
      <c r="B8" s="451"/>
      <c r="C8" s="451"/>
      <c r="D8" s="451"/>
      <c r="E8" s="451"/>
    </row>
    <row r="9" spans="2:5" ht="13.5" customHeight="1">
      <c r="B9" s="451"/>
      <c r="C9" s="451"/>
      <c r="D9" s="451"/>
      <c r="E9" s="451"/>
    </row>
    <row r="10" spans="2:5" ht="13.5" customHeight="1">
      <c r="B10" s="451"/>
      <c r="C10" s="451"/>
      <c r="D10" s="451"/>
      <c r="E10" s="451"/>
    </row>
    <row r="11" spans="2:5" ht="13.5" customHeight="1">
      <c r="B11" s="451"/>
      <c r="C11" s="451"/>
      <c r="D11" s="451"/>
      <c r="E11" s="451"/>
    </row>
    <row r="12" spans="2:5" ht="13.5" customHeight="1">
      <c r="B12" s="451"/>
      <c r="C12" s="451"/>
      <c r="D12" s="451"/>
      <c r="E12" s="451"/>
    </row>
    <row r="13" spans="2:5" ht="13.5" customHeight="1">
      <c r="B13" s="451"/>
      <c r="C13" s="451"/>
      <c r="D13" s="451"/>
      <c r="E13" s="451"/>
    </row>
  </sheetData>
  <sheetProtection/>
  <mergeCells count="7">
    <mergeCell ref="B13:E13"/>
    <mergeCell ref="B7:E7"/>
    <mergeCell ref="B8:E8"/>
    <mergeCell ref="B9:E9"/>
    <mergeCell ref="B10:E10"/>
    <mergeCell ref="B11:E11"/>
    <mergeCell ref="B12:E1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2"/>
  <headerFooter alignWithMargins="0">
    <oddFooter>&amp;C&amp;A&amp;RPage &amp;P</oddFooter>
  </headerFooter>
  <colBreaks count="1" manualBreakCount="1">
    <brk id="6" max="22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9999"/>
    <pageSetUpPr fitToPage="1"/>
  </sheetPr>
  <dimension ref="B1:I3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12.00390625" style="346" customWidth="1"/>
    <col min="2" max="2" width="22.421875" style="338" customWidth="1"/>
    <col min="3" max="3" width="15.8515625" style="338" customWidth="1"/>
    <col min="4" max="4" width="12.8515625" style="338" customWidth="1"/>
    <col min="5" max="5" width="20.140625" style="346" customWidth="1"/>
    <col min="6" max="6" width="5.7109375" style="346" customWidth="1"/>
    <col min="7" max="9" width="19.8515625" style="346" customWidth="1"/>
    <col min="10" max="10" width="18.28125" style="346" customWidth="1"/>
    <col min="11" max="16384" width="9.140625" style="346" customWidth="1"/>
  </cols>
  <sheetData>
    <row r="1" spans="2:9" s="19" customFormat="1" ht="20.25">
      <c r="B1" s="332" t="s">
        <v>349</v>
      </c>
      <c r="C1" s="333"/>
      <c r="D1" s="333"/>
      <c r="E1" s="18"/>
      <c r="F1" s="18"/>
      <c r="G1" s="18"/>
      <c r="H1" s="18"/>
      <c r="I1" s="18"/>
    </row>
    <row r="2" spans="2:4" s="19" customFormat="1" ht="13.5">
      <c r="B2" s="334">
        <f>Tradingname</f>
        <v>0</v>
      </c>
      <c r="C2" s="335"/>
      <c r="D2" s="163"/>
    </row>
    <row r="3" spans="2:5" s="19" customFormat="1" ht="18" customHeight="1">
      <c r="B3" s="336" t="s">
        <v>178</v>
      </c>
      <c r="C3" s="337">
        <f>Yearending</f>
        <v>44012</v>
      </c>
      <c r="D3" s="43"/>
      <c r="E3" s="43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2"/>
  <headerFooter alignWithMargins="0">
    <oddFooter>&amp;C&amp;A&amp;RPage &amp;P</oddFooter>
  </headerFooter>
  <colBreaks count="1" manualBreakCount="1">
    <brk id="6" max="22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4"/>
  <sheetViews>
    <sheetView zoomScalePageLayoutView="0" workbookViewId="0" topLeftCell="A1">
      <selection activeCell="B1" sqref="B1:D4"/>
    </sheetView>
  </sheetViews>
  <sheetFormatPr defaultColWidth="9.140625" defaultRowHeight="12.75"/>
  <cols>
    <col min="1" max="1" width="11.7109375" style="346" customWidth="1"/>
    <col min="2" max="2" width="22.421875" style="346" customWidth="1"/>
    <col min="3" max="3" width="15.8515625" style="346" customWidth="1"/>
    <col min="4" max="4" width="84.28125" style="346" customWidth="1"/>
    <col min="5" max="16384" width="9.140625" style="346" customWidth="1"/>
  </cols>
  <sheetData>
    <row r="1" spans="2:4" s="19" customFormat="1" ht="20.25">
      <c r="B1" s="20" t="s">
        <v>222</v>
      </c>
      <c r="C1" s="18"/>
      <c r="D1" s="18"/>
    </row>
    <row r="2" spans="2:3" s="19" customFormat="1" ht="13.5">
      <c r="B2" s="48">
        <f>Tradingname</f>
        <v>0</v>
      </c>
      <c r="C2" s="49"/>
    </row>
    <row r="3" spans="2:4" s="19" customFormat="1" ht="15.75" customHeight="1">
      <c r="B3" s="50" t="s">
        <v>178</v>
      </c>
      <c r="C3" s="51">
        <f>Yearending</f>
        <v>44012</v>
      </c>
      <c r="D3" s="43"/>
    </row>
    <row r="4" ht="20.25">
      <c r="B4" s="345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2"/>
  <headerFooter alignWithMargins="0">
    <oddFooter>&amp;C&amp;A&amp;RPage 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33CCCC"/>
    <pageSetUpPr fitToPage="1"/>
  </sheetPr>
  <dimension ref="A2:W158"/>
  <sheetViews>
    <sheetView showGridLines="0" tabSelected="1" zoomScalePageLayoutView="0" workbookViewId="0" topLeftCell="A1">
      <selection activeCell="G30" sqref="G30"/>
    </sheetView>
  </sheetViews>
  <sheetFormatPr defaultColWidth="9.140625" defaultRowHeight="12.75"/>
  <cols>
    <col min="1" max="1" width="10.7109375" style="0" customWidth="1"/>
    <col min="2" max="2" width="16.57421875" style="57" customWidth="1"/>
    <col min="3" max="3" width="27.421875" style="0" customWidth="1"/>
    <col min="4" max="4" width="37.7109375" style="57" customWidth="1"/>
    <col min="5" max="5" width="25.421875" style="0" customWidth="1"/>
    <col min="6" max="6" width="30.7109375" style="0" customWidth="1"/>
    <col min="7" max="7" width="59.00390625" style="0" customWidth="1"/>
    <col min="8" max="8" width="14.28125" style="362" customWidth="1"/>
    <col min="9" max="13" width="9.140625" style="363" customWidth="1"/>
    <col min="14" max="14" width="13.140625" style="363" customWidth="1"/>
    <col min="15" max="15" width="12.57421875" style="363" customWidth="1"/>
    <col min="16" max="16" width="12.00390625" style="363" customWidth="1"/>
    <col min="17" max="21" width="9.140625" style="363" customWidth="1"/>
    <col min="22" max="22" width="75.28125" style="363" customWidth="1"/>
    <col min="23" max="23" width="47.57421875" style="363" customWidth="1"/>
  </cols>
  <sheetData>
    <row r="2" spans="1:23" ht="78" customHeight="1">
      <c r="A2" s="357" t="s">
        <v>231</v>
      </c>
      <c r="B2" s="357" t="s">
        <v>288</v>
      </c>
      <c r="C2" s="357" t="s">
        <v>232</v>
      </c>
      <c r="D2" s="357" t="s">
        <v>233</v>
      </c>
      <c r="E2" s="357" t="s">
        <v>236</v>
      </c>
      <c r="F2" s="357" t="s">
        <v>234</v>
      </c>
      <c r="G2" s="357" t="s">
        <v>235</v>
      </c>
      <c r="N2" s="364"/>
      <c r="O2" s="364"/>
      <c r="P2" s="364"/>
      <c r="Q2" s="364"/>
      <c r="R2" s="364"/>
      <c r="S2" s="364"/>
      <c r="T2" s="364"/>
      <c r="U2" s="364"/>
      <c r="V2" s="364"/>
      <c r="W2" s="364"/>
    </row>
    <row r="3" spans="1:23" s="317" customFormat="1" ht="25.5">
      <c r="A3" s="315">
        <v>44083</v>
      </c>
      <c r="B3" s="316">
        <v>1</v>
      </c>
      <c r="C3" s="317" t="s">
        <v>299</v>
      </c>
      <c r="D3" s="317" t="s">
        <v>300</v>
      </c>
      <c r="E3" s="97" t="s">
        <v>340</v>
      </c>
      <c r="F3" s="97" t="s">
        <v>312</v>
      </c>
      <c r="G3" s="97" t="s">
        <v>341</v>
      </c>
      <c r="H3" s="365"/>
      <c r="I3" s="366"/>
      <c r="J3" s="366"/>
      <c r="K3" s="366"/>
      <c r="L3" s="366"/>
      <c r="M3" s="366"/>
      <c r="N3" s="367"/>
      <c r="O3" s="366"/>
      <c r="P3" s="366"/>
      <c r="Q3" s="366"/>
      <c r="R3" s="366"/>
      <c r="S3" s="366"/>
      <c r="T3" s="366"/>
      <c r="U3" s="366"/>
      <c r="V3" s="368"/>
      <c r="W3" s="366"/>
    </row>
    <row r="4" spans="1:23" s="317" customFormat="1" ht="12.75">
      <c r="A4" s="315">
        <v>44083</v>
      </c>
      <c r="B4" s="316">
        <f>B3+1</f>
        <v>2</v>
      </c>
      <c r="C4" s="317" t="s">
        <v>299</v>
      </c>
      <c r="D4" s="317" t="s">
        <v>300</v>
      </c>
      <c r="E4" s="97" t="s">
        <v>302</v>
      </c>
      <c r="F4" s="317" t="s">
        <v>312</v>
      </c>
      <c r="G4" s="97" t="s">
        <v>303</v>
      </c>
      <c r="H4" s="365"/>
      <c r="I4" s="366"/>
      <c r="J4" s="366"/>
      <c r="K4" s="366"/>
      <c r="L4" s="366"/>
      <c r="M4" s="366"/>
      <c r="N4" s="367"/>
      <c r="O4" s="366"/>
      <c r="P4" s="366"/>
      <c r="Q4" s="366"/>
      <c r="R4" s="366"/>
      <c r="S4" s="366"/>
      <c r="T4" s="366"/>
      <c r="U4" s="366"/>
      <c r="V4" s="369"/>
      <c r="W4" s="366"/>
    </row>
    <row r="5" spans="1:23" s="317" customFormat="1" ht="12.75">
      <c r="A5" s="315">
        <v>44083</v>
      </c>
      <c r="B5" s="316">
        <f>B4+1</f>
        <v>3</v>
      </c>
      <c r="C5" s="317" t="s">
        <v>299</v>
      </c>
      <c r="D5" s="317" t="s">
        <v>300</v>
      </c>
      <c r="E5" s="97" t="s">
        <v>343</v>
      </c>
      <c r="F5" s="317" t="s">
        <v>312</v>
      </c>
      <c r="G5" s="97" t="s">
        <v>304</v>
      </c>
      <c r="H5" s="365"/>
      <c r="I5" s="366"/>
      <c r="J5" s="366"/>
      <c r="K5" s="366"/>
      <c r="L5" s="366"/>
      <c r="M5" s="366"/>
      <c r="N5" s="367"/>
      <c r="O5" s="366"/>
      <c r="P5" s="366"/>
      <c r="Q5" s="366"/>
      <c r="R5" s="366"/>
      <c r="S5" s="366"/>
      <c r="T5" s="366"/>
      <c r="U5" s="366"/>
      <c r="V5" s="369"/>
      <c r="W5" s="366"/>
    </row>
    <row r="6" spans="1:23" s="317" customFormat="1" ht="25.5">
      <c r="A6" s="315">
        <v>44083</v>
      </c>
      <c r="B6" s="316">
        <f aca="true" t="shared" si="0" ref="B6:B32">B5+1</f>
        <v>4</v>
      </c>
      <c r="C6" s="317" t="s">
        <v>299</v>
      </c>
      <c r="D6" s="317" t="s">
        <v>300</v>
      </c>
      <c r="E6" s="97" t="s">
        <v>342</v>
      </c>
      <c r="F6" s="317" t="s">
        <v>301</v>
      </c>
      <c r="G6" s="355" t="s">
        <v>377</v>
      </c>
      <c r="H6" s="365"/>
      <c r="I6" s="366"/>
      <c r="J6" s="366"/>
      <c r="K6" s="366"/>
      <c r="L6" s="366"/>
      <c r="M6" s="366"/>
      <c r="N6" s="367"/>
      <c r="O6" s="366"/>
      <c r="P6" s="366"/>
      <c r="Q6" s="366"/>
      <c r="R6" s="366"/>
      <c r="S6" s="366"/>
      <c r="T6" s="366"/>
      <c r="U6" s="366"/>
      <c r="V6" s="369"/>
      <c r="W6" s="366"/>
    </row>
    <row r="7" spans="1:23" s="317" customFormat="1" ht="12.75">
      <c r="A7" s="315">
        <v>44083</v>
      </c>
      <c r="B7" s="316">
        <f t="shared" si="0"/>
        <v>5</v>
      </c>
      <c r="C7" s="317" t="s">
        <v>299</v>
      </c>
      <c r="D7" s="317" t="s">
        <v>300</v>
      </c>
      <c r="E7" s="97" t="s">
        <v>344</v>
      </c>
      <c r="F7" s="317" t="s">
        <v>301</v>
      </c>
      <c r="G7" s="97" t="s">
        <v>345</v>
      </c>
      <c r="H7" s="365"/>
      <c r="I7" s="366"/>
      <c r="J7" s="366"/>
      <c r="K7" s="366"/>
      <c r="L7" s="366"/>
      <c r="M7" s="366"/>
      <c r="N7" s="367"/>
      <c r="O7" s="366"/>
      <c r="P7" s="366"/>
      <c r="Q7" s="366"/>
      <c r="R7" s="366"/>
      <c r="S7" s="366"/>
      <c r="T7" s="366"/>
      <c r="U7" s="366"/>
      <c r="V7" s="369"/>
      <c r="W7" s="366"/>
    </row>
    <row r="8" spans="1:23" s="317" customFormat="1" ht="25.5">
      <c r="A8" s="315">
        <v>44083</v>
      </c>
      <c r="B8" s="316">
        <f t="shared" si="0"/>
        <v>6</v>
      </c>
      <c r="C8" s="317" t="s">
        <v>299</v>
      </c>
      <c r="D8" s="317" t="s">
        <v>300</v>
      </c>
      <c r="E8" s="97" t="s">
        <v>346</v>
      </c>
      <c r="F8" s="317" t="s">
        <v>301</v>
      </c>
      <c r="G8" s="355" t="s">
        <v>378</v>
      </c>
      <c r="H8" s="365"/>
      <c r="I8" s="366"/>
      <c r="J8" s="366"/>
      <c r="K8" s="366"/>
      <c r="L8" s="366"/>
      <c r="M8" s="366"/>
      <c r="N8" s="367"/>
      <c r="O8" s="366"/>
      <c r="P8" s="366"/>
      <c r="Q8" s="366"/>
      <c r="R8" s="366"/>
      <c r="S8" s="366"/>
      <c r="T8" s="366"/>
      <c r="U8" s="366"/>
      <c r="V8" s="369"/>
      <c r="W8" s="366"/>
    </row>
    <row r="9" spans="1:23" s="317" customFormat="1" ht="25.5">
      <c r="A9" s="315">
        <v>44083</v>
      </c>
      <c r="B9" s="316">
        <f t="shared" si="0"/>
        <v>7</v>
      </c>
      <c r="C9" s="317" t="s">
        <v>299</v>
      </c>
      <c r="D9" s="317" t="s">
        <v>300</v>
      </c>
      <c r="E9" s="97" t="s">
        <v>347</v>
      </c>
      <c r="F9" s="317" t="s">
        <v>301</v>
      </c>
      <c r="G9" s="97" t="s">
        <v>348</v>
      </c>
      <c r="H9" s="365"/>
      <c r="I9" s="366"/>
      <c r="J9" s="366"/>
      <c r="K9" s="366"/>
      <c r="L9" s="366"/>
      <c r="M9" s="366"/>
      <c r="N9" s="367"/>
      <c r="O9" s="366"/>
      <c r="P9" s="366"/>
      <c r="Q9" s="366"/>
      <c r="R9" s="366"/>
      <c r="S9" s="366"/>
      <c r="T9" s="366"/>
      <c r="U9" s="366"/>
      <c r="V9" s="369"/>
      <c r="W9" s="366"/>
    </row>
    <row r="10" spans="1:23" s="317" customFormat="1" ht="12.75">
      <c r="A10" s="315">
        <v>44083</v>
      </c>
      <c r="B10" s="316">
        <f t="shared" si="0"/>
        <v>8</v>
      </c>
      <c r="C10" s="317" t="s">
        <v>289</v>
      </c>
      <c r="D10" s="317" t="s">
        <v>292</v>
      </c>
      <c r="E10" s="317" t="s">
        <v>291</v>
      </c>
      <c r="F10" s="97" t="s">
        <v>293</v>
      </c>
      <c r="G10" s="97" t="s">
        <v>290</v>
      </c>
      <c r="H10" s="365"/>
      <c r="I10" s="366"/>
      <c r="J10" s="366"/>
      <c r="K10" s="366"/>
      <c r="L10" s="366"/>
      <c r="M10" s="366"/>
      <c r="N10" s="367"/>
      <c r="O10" s="366"/>
      <c r="P10" s="366"/>
      <c r="Q10" s="366"/>
      <c r="R10" s="366"/>
      <c r="S10" s="366"/>
      <c r="T10" s="366"/>
      <c r="U10" s="366"/>
      <c r="V10" s="369"/>
      <c r="W10" s="370"/>
    </row>
    <row r="11" spans="1:23" s="317" customFormat="1" ht="12.75">
      <c r="A11" s="315">
        <v>44083</v>
      </c>
      <c r="B11" s="316">
        <f t="shared" si="0"/>
        <v>9</v>
      </c>
      <c r="C11" s="317" t="s">
        <v>309</v>
      </c>
      <c r="D11" s="97" t="s">
        <v>310</v>
      </c>
      <c r="E11" s="317" t="s">
        <v>311</v>
      </c>
      <c r="F11" s="317" t="s">
        <v>312</v>
      </c>
      <c r="G11" s="97" t="s">
        <v>313</v>
      </c>
      <c r="H11" s="365"/>
      <c r="I11" s="366"/>
      <c r="J11" s="366"/>
      <c r="K11" s="366"/>
      <c r="L11" s="366"/>
      <c r="M11" s="366"/>
      <c r="N11" s="367"/>
      <c r="O11" s="366"/>
      <c r="P11" s="366"/>
      <c r="Q11" s="366"/>
      <c r="R11" s="366"/>
      <c r="S11" s="366"/>
      <c r="T11" s="366"/>
      <c r="U11" s="366"/>
      <c r="V11" s="369"/>
      <c r="W11" s="366"/>
    </row>
    <row r="12" spans="1:23" s="317" customFormat="1" ht="25.5">
      <c r="A12" s="315">
        <v>44083</v>
      </c>
      <c r="B12" s="316">
        <f t="shared" si="0"/>
        <v>10</v>
      </c>
      <c r="C12" s="317" t="s">
        <v>317</v>
      </c>
      <c r="D12" s="97" t="s">
        <v>318</v>
      </c>
      <c r="E12" s="356" t="s">
        <v>379</v>
      </c>
      <c r="F12" s="317" t="s">
        <v>319</v>
      </c>
      <c r="G12" s="97" t="s">
        <v>320</v>
      </c>
      <c r="H12" s="365"/>
      <c r="I12" s="366"/>
      <c r="J12" s="366"/>
      <c r="K12" s="366"/>
      <c r="L12" s="366"/>
      <c r="M12" s="366"/>
      <c r="N12" s="367"/>
      <c r="O12" s="366"/>
      <c r="P12" s="366"/>
      <c r="Q12" s="366"/>
      <c r="R12" s="366"/>
      <c r="S12" s="366"/>
      <c r="T12" s="366"/>
      <c r="U12" s="366"/>
      <c r="V12" s="369"/>
      <c r="W12" s="366"/>
    </row>
    <row r="13" spans="1:23" s="317" customFormat="1" ht="38.25">
      <c r="A13" s="315">
        <v>44083</v>
      </c>
      <c r="B13" s="316">
        <f t="shared" si="0"/>
        <v>11</v>
      </c>
      <c r="C13" s="317" t="s">
        <v>305</v>
      </c>
      <c r="D13" s="317" t="s">
        <v>306</v>
      </c>
      <c r="E13" s="317" t="s">
        <v>307</v>
      </c>
      <c r="F13" s="317" t="s">
        <v>301</v>
      </c>
      <c r="G13" s="97" t="s">
        <v>308</v>
      </c>
      <c r="H13" s="365"/>
      <c r="I13" s="366"/>
      <c r="J13" s="366"/>
      <c r="K13" s="366"/>
      <c r="L13" s="366"/>
      <c r="M13" s="366"/>
      <c r="N13" s="367"/>
      <c r="O13" s="366"/>
      <c r="P13" s="366"/>
      <c r="Q13" s="366"/>
      <c r="R13" s="366"/>
      <c r="S13" s="366"/>
      <c r="T13" s="366"/>
      <c r="U13" s="366"/>
      <c r="V13" s="369"/>
      <c r="W13" s="366"/>
    </row>
    <row r="14" spans="1:23" s="317" customFormat="1" ht="25.5">
      <c r="A14" s="315">
        <v>44083</v>
      </c>
      <c r="B14" s="316">
        <f t="shared" si="0"/>
        <v>12</v>
      </c>
      <c r="C14" s="317" t="s">
        <v>305</v>
      </c>
      <c r="D14" s="320" t="s">
        <v>306</v>
      </c>
      <c r="E14" s="355" t="s">
        <v>380</v>
      </c>
      <c r="F14" s="320" t="s">
        <v>321</v>
      </c>
      <c r="G14" s="327" t="s">
        <v>322</v>
      </c>
      <c r="H14" s="365"/>
      <c r="I14" s="366"/>
      <c r="J14" s="366"/>
      <c r="K14" s="366"/>
      <c r="L14" s="366"/>
      <c r="M14" s="366"/>
      <c r="N14" s="367"/>
      <c r="O14" s="366"/>
      <c r="P14" s="366"/>
      <c r="Q14" s="366"/>
      <c r="R14" s="366"/>
      <c r="S14" s="366"/>
      <c r="T14" s="366"/>
      <c r="U14" s="366"/>
      <c r="V14" s="369"/>
      <c r="W14" s="366"/>
    </row>
    <row r="15" spans="1:23" s="317" customFormat="1" ht="25.5">
      <c r="A15" s="315">
        <v>44083</v>
      </c>
      <c r="B15" s="316">
        <f t="shared" si="0"/>
        <v>13</v>
      </c>
      <c r="C15" s="317" t="s">
        <v>299</v>
      </c>
      <c r="D15" s="317" t="s">
        <v>300</v>
      </c>
      <c r="E15" s="356" t="s">
        <v>381</v>
      </c>
      <c r="F15" s="320" t="s">
        <v>321</v>
      </c>
      <c r="G15" s="327" t="s">
        <v>322</v>
      </c>
      <c r="H15" s="365"/>
      <c r="I15" s="366"/>
      <c r="J15" s="366"/>
      <c r="K15" s="366"/>
      <c r="L15" s="366"/>
      <c r="M15" s="366"/>
      <c r="N15" s="367"/>
      <c r="O15" s="366"/>
      <c r="P15" s="366"/>
      <c r="Q15" s="366"/>
      <c r="R15" s="366"/>
      <c r="S15" s="366"/>
      <c r="T15" s="366"/>
      <c r="U15" s="366"/>
      <c r="V15" s="369"/>
      <c r="W15" s="370"/>
    </row>
    <row r="16" spans="1:23" s="317" customFormat="1" ht="12.75">
      <c r="A16" s="315">
        <v>44083</v>
      </c>
      <c r="B16" s="316">
        <f t="shared" si="0"/>
        <v>14</v>
      </c>
      <c r="C16" s="317" t="s">
        <v>323</v>
      </c>
      <c r="D16" s="320" t="s">
        <v>324</v>
      </c>
      <c r="E16" s="317" t="s">
        <v>325</v>
      </c>
      <c r="F16" s="317" t="s">
        <v>319</v>
      </c>
      <c r="G16" s="97" t="s">
        <v>326</v>
      </c>
      <c r="H16" s="365"/>
      <c r="I16" s="366"/>
      <c r="J16" s="366"/>
      <c r="K16" s="366"/>
      <c r="L16" s="366"/>
      <c r="M16" s="366"/>
      <c r="N16" s="367"/>
      <c r="O16" s="366"/>
      <c r="P16" s="366"/>
      <c r="Q16" s="366"/>
      <c r="R16" s="366"/>
      <c r="S16" s="366"/>
      <c r="T16" s="366"/>
      <c r="U16" s="366"/>
      <c r="V16" s="369"/>
      <c r="W16" s="366"/>
    </row>
    <row r="17" spans="1:23" s="317" customFormat="1" ht="12.75">
      <c r="A17" s="315">
        <v>44083</v>
      </c>
      <c r="B17" s="316">
        <f t="shared" si="0"/>
        <v>15</v>
      </c>
      <c r="C17" s="317" t="s">
        <v>323</v>
      </c>
      <c r="D17" s="317" t="s">
        <v>324</v>
      </c>
      <c r="E17" s="317" t="s">
        <v>327</v>
      </c>
      <c r="F17" s="317" t="s">
        <v>321</v>
      </c>
      <c r="G17" s="356" t="s">
        <v>376</v>
      </c>
      <c r="H17" s="365"/>
      <c r="I17" s="366"/>
      <c r="J17" s="366"/>
      <c r="K17" s="366"/>
      <c r="L17" s="366"/>
      <c r="M17" s="366"/>
      <c r="N17" s="367"/>
      <c r="O17" s="366"/>
      <c r="P17" s="366"/>
      <c r="Q17" s="366"/>
      <c r="R17" s="366"/>
      <c r="S17" s="366"/>
      <c r="T17" s="366"/>
      <c r="U17" s="366"/>
      <c r="V17" s="369"/>
      <c r="W17" s="370"/>
    </row>
    <row r="18" spans="1:23" s="317" customFormat="1" ht="12.75">
      <c r="A18" s="315">
        <v>44083</v>
      </c>
      <c r="B18" s="316">
        <f t="shared" si="0"/>
        <v>16</v>
      </c>
      <c r="C18" s="317" t="s">
        <v>299</v>
      </c>
      <c r="D18" s="317" t="s">
        <v>300</v>
      </c>
      <c r="E18" s="317" t="s">
        <v>328</v>
      </c>
      <c r="F18" s="317" t="s">
        <v>321</v>
      </c>
      <c r="G18" s="356" t="s">
        <v>376</v>
      </c>
      <c r="H18" s="365"/>
      <c r="I18" s="366"/>
      <c r="J18" s="366"/>
      <c r="K18" s="366"/>
      <c r="L18" s="366"/>
      <c r="M18" s="366"/>
      <c r="N18" s="367"/>
      <c r="O18" s="366"/>
      <c r="P18" s="366"/>
      <c r="Q18" s="366"/>
      <c r="R18" s="366"/>
      <c r="S18" s="366"/>
      <c r="T18" s="366"/>
      <c r="U18" s="366"/>
      <c r="V18" s="369"/>
      <c r="W18" s="366"/>
    </row>
    <row r="19" spans="1:23" s="317" customFormat="1" ht="12.75">
      <c r="A19" s="315">
        <v>44083</v>
      </c>
      <c r="B19" s="316">
        <f t="shared" si="0"/>
        <v>17</v>
      </c>
      <c r="C19" s="320" t="s">
        <v>299</v>
      </c>
      <c r="D19" s="320" t="s">
        <v>300</v>
      </c>
      <c r="E19" s="320" t="s">
        <v>329</v>
      </c>
      <c r="F19" s="320" t="s">
        <v>321</v>
      </c>
      <c r="G19" s="355" t="s">
        <v>382</v>
      </c>
      <c r="H19" s="371"/>
      <c r="I19" s="366"/>
      <c r="J19" s="366"/>
      <c r="K19" s="366"/>
      <c r="L19" s="366"/>
      <c r="M19" s="366"/>
      <c r="N19" s="367"/>
      <c r="O19" s="366"/>
      <c r="P19" s="366"/>
      <c r="Q19" s="366"/>
      <c r="R19" s="366"/>
      <c r="S19" s="366"/>
      <c r="T19" s="366"/>
      <c r="U19" s="366"/>
      <c r="V19" s="369"/>
      <c r="W19" s="370"/>
    </row>
    <row r="20" spans="1:23" s="317" customFormat="1" ht="25.5">
      <c r="A20" s="315">
        <v>44083</v>
      </c>
      <c r="B20" s="316">
        <f t="shared" si="0"/>
        <v>18</v>
      </c>
      <c r="C20" s="317" t="s">
        <v>317</v>
      </c>
      <c r="D20" s="97" t="s">
        <v>318</v>
      </c>
      <c r="E20" s="317" t="s">
        <v>330</v>
      </c>
      <c r="F20" s="317" t="s">
        <v>312</v>
      </c>
      <c r="G20" s="97" t="s">
        <v>331</v>
      </c>
      <c r="H20" s="365"/>
      <c r="I20" s="366"/>
      <c r="J20" s="366"/>
      <c r="K20" s="366"/>
      <c r="L20" s="366"/>
      <c r="M20" s="366"/>
      <c r="N20" s="367"/>
      <c r="O20" s="366"/>
      <c r="P20" s="366"/>
      <c r="Q20" s="366"/>
      <c r="R20" s="366"/>
      <c r="S20" s="366"/>
      <c r="T20" s="366"/>
      <c r="U20" s="366"/>
      <c r="V20" s="369"/>
      <c r="W20" s="366"/>
    </row>
    <row r="21" spans="1:23" s="317" customFormat="1" ht="25.5">
      <c r="A21" s="315">
        <v>44083</v>
      </c>
      <c r="B21" s="316">
        <f t="shared" si="0"/>
        <v>19</v>
      </c>
      <c r="C21" s="317" t="s">
        <v>299</v>
      </c>
      <c r="D21" s="317" t="s">
        <v>300</v>
      </c>
      <c r="E21" s="317" t="s">
        <v>332</v>
      </c>
      <c r="F21" s="317" t="s">
        <v>301</v>
      </c>
      <c r="G21" s="97" t="s">
        <v>333</v>
      </c>
      <c r="H21" s="365"/>
      <c r="I21" s="366"/>
      <c r="J21" s="366"/>
      <c r="K21" s="366"/>
      <c r="L21" s="366"/>
      <c r="M21" s="366"/>
      <c r="N21" s="367"/>
      <c r="O21" s="366"/>
      <c r="P21" s="366"/>
      <c r="Q21" s="366"/>
      <c r="R21" s="366"/>
      <c r="S21" s="366"/>
      <c r="T21" s="366"/>
      <c r="U21" s="366"/>
      <c r="V21" s="369"/>
      <c r="W21" s="366"/>
    </row>
    <row r="22" spans="1:23" s="317" customFormat="1" ht="75" customHeight="1">
      <c r="A22" s="315">
        <v>44083</v>
      </c>
      <c r="B22" s="316">
        <f t="shared" si="0"/>
        <v>20</v>
      </c>
      <c r="C22" s="317" t="s">
        <v>299</v>
      </c>
      <c r="D22" s="317" t="s">
        <v>300</v>
      </c>
      <c r="E22" s="97" t="s">
        <v>334</v>
      </c>
      <c r="F22" s="317" t="s">
        <v>319</v>
      </c>
      <c r="G22" s="97" t="s">
        <v>335</v>
      </c>
      <c r="H22" s="365"/>
      <c r="I22" s="366"/>
      <c r="J22" s="366"/>
      <c r="K22" s="366"/>
      <c r="L22" s="366"/>
      <c r="M22" s="366"/>
      <c r="N22" s="367"/>
      <c r="O22" s="366"/>
      <c r="P22" s="366"/>
      <c r="Q22" s="366"/>
      <c r="R22" s="366"/>
      <c r="S22" s="366"/>
      <c r="T22" s="366"/>
      <c r="U22" s="366"/>
      <c r="V22" s="369"/>
      <c r="W22" s="366"/>
    </row>
    <row r="23" spans="1:23" s="317" customFormat="1" ht="25.5">
      <c r="A23" s="315">
        <v>44083</v>
      </c>
      <c r="B23" s="316">
        <f t="shared" si="0"/>
        <v>21</v>
      </c>
      <c r="C23" s="317" t="s">
        <v>336</v>
      </c>
      <c r="D23" s="317" t="s">
        <v>337</v>
      </c>
      <c r="E23" s="317" t="s">
        <v>337</v>
      </c>
      <c r="F23" s="317" t="s">
        <v>338</v>
      </c>
      <c r="G23" s="97" t="s">
        <v>375</v>
      </c>
      <c r="H23" s="365"/>
      <c r="I23" s="366"/>
      <c r="J23" s="366"/>
      <c r="K23" s="366"/>
      <c r="L23" s="366"/>
      <c r="M23" s="366"/>
      <c r="N23" s="367"/>
      <c r="O23" s="366"/>
      <c r="P23" s="366"/>
      <c r="Q23" s="366"/>
      <c r="R23" s="366"/>
      <c r="S23" s="366"/>
      <c r="T23" s="366"/>
      <c r="U23" s="366"/>
      <c r="V23" s="369"/>
      <c r="W23" s="366"/>
    </row>
    <row r="24" spans="1:23" s="317" customFormat="1" ht="25.5">
      <c r="A24" s="315">
        <v>44083</v>
      </c>
      <c r="B24" s="316">
        <f t="shared" si="0"/>
        <v>22</v>
      </c>
      <c r="C24" s="317" t="s">
        <v>289</v>
      </c>
      <c r="D24" s="317" t="s">
        <v>292</v>
      </c>
      <c r="E24" s="356" t="s">
        <v>383</v>
      </c>
      <c r="F24" s="317" t="s">
        <v>312</v>
      </c>
      <c r="G24" s="97" t="s">
        <v>339</v>
      </c>
      <c r="H24" s="365"/>
      <c r="I24" s="366"/>
      <c r="J24" s="366"/>
      <c r="K24" s="366"/>
      <c r="L24" s="366"/>
      <c r="M24" s="366"/>
      <c r="N24" s="367"/>
      <c r="O24" s="366"/>
      <c r="P24" s="366"/>
      <c r="Q24" s="366"/>
      <c r="R24" s="366"/>
      <c r="S24" s="366"/>
      <c r="T24" s="366"/>
      <c r="U24" s="366"/>
      <c r="V24" s="369"/>
      <c r="W24" s="366"/>
    </row>
    <row r="25" spans="1:23" s="317" customFormat="1" ht="12.75">
      <c r="A25" s="315">
        <v>44083</v>
      </c>
      <c r="B25" s="316">
        <f t="shared" si="0"/>
        <v>23</v>
      </c>
      <c r="C25" s="317" t="s">
        <v>289</v>
      </c>
      <c r="D25" s="317" t="s">
        <v>292</v>
      </c>
      <c r="E25" s="317" t="s">
        <v>350</v>
      </c>
      <c r="F25" s="317" t="s">
        <v>321</v>
      </c>
      <c r="G25" s="97" t="s">
        <v>351</v>
      </c>
      <c r="H25" s="365"/>
      <c r="I25" s="366"/>
      <c r="J25" s="366"/>
      <c r="K25" s="366"/>
      <c r="L25" s="366"/>
      <c r="M25" s="366"/>
      <c r="N25" s="367"/>
      <c r="O25" s="366"/>
      <c r="P25" s="366"/>
      <c r="Q25" s="366"/>
      <c r="R25" s="366"/>
      <c r="S25" s="366"/>
      <c r="T25" s="366"/>
      <c r="U25" s="366"/>
      <c r="V25" s="369"/>
      <c r="W25" s="366"/>
    </row>
    <row r="26" spans="1:23" s="317" customFormat="1" ht="25.5">
      <c r="A26" s="315">
        <v>44083</v>
      </c>
      <c r="B26" s="316">
        <f t="shared" si="0"/>
        <v>24</v>
      </c>
      <c r="C26" s="317" t="s">
        <v>314</v>
      </c>
      <c r="D26" s="97" t="s">
        <v>352</v>
      </c>
      <c r="E26" s="317" t="s">
        <v>353</v>
      </c>
      <c r="F26" s="317" t="s">
        <v>321</v>
      </c>
      <c r="G26" s="97" t="s">
        <v>351</v>
      </c>
      <c r="H26" s="365"/>
      <c r="I26" s="366"/>
      <c r="J26" s="366"/>
      <c r="K26" s="366"/>
      <c r="L26" s="366"/>
      <c r="M26" s="366"/>
      <c r="N26" s="367"/>
      <c r="O26" s="366"/>
      <c r="P26" s="366"/>
      <c r="Q26" s="366"/>
      <c r="R26" s="366"/>
      <c r="S26" s="366"/>
      <c r="T26" s="366"/>
      <c r="U26" s="366"/>
      <c r="V26" s="369"/>
      <c r="W26" s="366"/>
    </row>
    <row r="27" spans="1:23" s="317" customFormat="1" ht="12.75">
      <c r="A27" s="315">
        <v>44118</v>
      </c>
      <c r="B27" s="316">
        <f t="shared" si="0"/>
        <v>25</v>
      </c>
      <c r="C27" s="317" t="s">
        <v>354</v>
      </c>
      <c r="D27" s="317" t="s">
        <v>160</v>
      </c>
      <c r="E27" s="317" t="s">
        <v>356</v>
      </c>
      <c r="F27" s="317" t="s">
        <v>384</v>
      </c>
      <c r="G27" s="97" t="s">
        <v>357</v>
      </c>
      <c r="H27" s="365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8"/>
      <c r="W27" s="366"/>
    </row>
    <row r="28" spans="1:23" s="317" customFormat="1" ht="12.75">
      <c r="A28" s="315">
        <v>44118</v>
      </c>
      <c r="B28" s="316">
        <f t="shared" si="0"/>
        <v>26</v>
      </c>
      <c r="C28" s="317" t="s">
        <v>305</v>
      </c>
      <c r="D28" s="317" t="s">
        <v>306</v>
      </c>
      <c r="E28" s="317" t="s">
        <v>369</v>
      </c>
      <c r="F28" s="317" t="s">
        <v>384</v>
      </c>
      <c r="G28" s="97" t="s">
        <v>370</v>
      </c>
      <c r="H28" s="365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8"/>
      <c r="W28" s="366"/>
    </row>
    <row r="29" spans="1:23" s="321" customFormat="1" ht="12.75">
      <c r="A29" s="315">
        <v>44118</v>
      </c>
      <c r="B29" s="316">
        <f t="shared" si="0"/>
        <v>27</v>
      </c>
      <c r="C29" s="317" t="s">
        <v>299</v>
      </c>
      <c r="D29" s="317" t="s">
        <v>362</v>
      </c>
      <c r="E29" s="317" t="s">
        <v>364</v>
      </c>
      <c r="F29" s="317" t="s">
        <v>384</v>
      </c>
      <c r="G29" s="97" t="s">
        <v>365</v>
      </c>
      <c r="H29" s="365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</row>
    <row r="30" spans="1:23" s="321" customFormat="1" ht="12.75">
      <c r="A30" s="315">
        <v>44118</v>
      </c>
      <c r="B30" s="316">
        <f t="shared" si="0"/>
        <v>28</v>
      </c>
      <c r="C30" s="317" t="s">
        <v>299</v>
      </c>
      <c r="D30" s="317" t="s">
        <v>362</v>
      </c>
      <c r="E30" s="317" t="s">
        <v>361</v>
      </c>
      <c r="F30" s="317" t="s">
        <v>384</v>
      </c>
      <c r="G30" s="97" t="s">
        <v>363</v>
      </c>
      <c r="H30" s="362"/>
      <c r="I30" s="361"/>
      <c r="J30" s="361"/>
      <c r="K30" s="361"/>
      <c r="L30" s="361"/>
      <c r="M30" s="361"/>
      <c r="N30" s="361"/>
      <c r="O30" s="361"/>
      <c r="P30" s="361"/>
      <c r="Q30" s="361"/>
      <c r="R30" s="361"/>
      <c r="S30" s="361"/>
      <c r="T30" s="361"/>
      <c r="U30" s="361"/>
      <c r="V30" s="361"/>
      <c r="W30" s="361"/>
    </row>
    <row r="31" spans="1:23" s="321" customFormat="1" ht="12.75">
      <c r="A31" s="315">
        <v>44118</v>
      </c>
      <c r="B31" s="316">
        <f t="shared" si="0"/>
        <v>29</v>
      </c>
      <c r="C31" s="317" t="s">
        <v>289</v>
      </c>
      <c r="D31" s="317" t="s">
        <v>371</v>
      </c>
      <c r="E31" s="317" t="s">
        <v>358</v>
      </c>
      <c r="F31" s="317" t="s">
        <v>384</v>
      </c>
      <c r="G31" s="97" t="s">
        <v>359</v>
      </c>
      <c r="H31" s="362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58"/>
      <c r="W31" s="361"/>
    </row>
    <row r="32" spans="1:23" s="349" customFormat="1" ht="25.5">
      <c r="A32" s="315">
        <v>44118</v>
      </c>
      <c r="B32" s="316">
        <f t="shared" si="0"/>
        <v>30</v>
      </c>
      <c r="C32" s="317" t="s">
        <v>284</v>
      </c>
      <c r="D32" s="97" t="s">
        <v>373</v>
      </c>
      <c r="E32" s="317" t="s">
        <v>360</v>
      </c>
      <c r="F32" s="317" t="s">
        <v>384</v>
      </c>
      <c r="G32" s="97" t="s">
        <v>359</v>
      </c>
      <c r="H32" s="372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</row>
    <row r="33" spans="1:23" s="351" customFormat="1" ht="12.75">
      <c r="A33" s="347"/>
      <c r="B33" s="348"/>
      <c r="C33" s="349"/>
      <c r="D33" s="349"/>
      <c r="E33" s="349"/>
      <c r="F33" s="349"/>
      <c r="G33" s="350"/>
      <c r="H33" s="359"/>
      <c r="I33" s="360"/>
      <c r="J33" s="360"/>
      <c r="K33" s="360"/>
      <c r="L33" s="360"/>
      <c r="M33" s="360"/>
      <c r="N33" s="360"/>
      <c r="O33" s="360"/>
      <c r="P33" s="360"/>
      <c r="Q33" s="360"/>
      <c r="R33" s="360"/>
      <c r="S33" s="360"/>
      <c r="T33" s="360"/>
      <c r="U33" s="360"/>
      <c r="V33" s="360"/>
      <c r="W33" s="360"/>
    </row>
    <row r="34" spans="2:23" s="321" customFormat="1" ht="12.75">
      <c r="B34" s="57"/>
      <c r="D34" s="57"/>
      <c r="H34" s="362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</row>
    <row r="35" spans="2:23" s="321" customFormat="1" ht="12.75">
      <c r="B35" s="57"/>
      <c r="D35" s="57"/>
      <c r="H35" s="362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1"/>
    </row>
    <row r="36" spans="2:23" s="321" customFormat="1" ht="12.75">
      <c r="B36" s="57"/>
      <c r="D36" s="57"/>
      <c r="H36" s="362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</row>
    <row r="37" spans="2:23" s="321" customFormat="1" ht="12.75">
      <c r="B37" s="57"/>
      <c r="D37" s="57"/>
      <c r="H37" s="362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61"/>
    </row>
    <row r="38" spans="2:23" s="321" customFormat="1" ht="12.75">
      <c r="B38" s="57"/>
      <c r="D38" s="57"/>
      <c r="H38" s="362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61"/>
      <c r="T38" s="361"/>
      <c r="U38" s="361"/>
      <c r="V38" s="361"/>
      <c r="W38" s="361"/>
    </row>
    <row r="39" spans="2:23" s="321" customFormat="1" ht="12.75">
      <c r="B39" s="57"/>
      <c r="D39" s="57"/>
      <c r="H39" s="362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61"/>
    </row>
    <row r="40" spans="2:23" s="321" customFormat="1" ht="12.75">
      <c r="B40" s="57"/>
      <c r="D40" s="57"/>
      <c r="H40" s="362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61"/>
    </row>
    <row r="41" spans="2:23" s="321" customFormat="1" ht="12.75">
      <c r="B41" s="57"/>
      <c r="D41" s="57"/>
      <c r="H41" s="362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1"/>
    </row>
    <row r="42" spans="2:23" s="321" customFormat="1" ht="12.75">
      <c r="B42" s="57"/>
      <c r="D42" s="57"/>
      <c r="H42" s="362"/>
      <c r="I42" s="361"/>
      <c r="J42" s="361"/>
      <c r="K42" s="361"/>
      <c r="L42" s="361"/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61"/>
    </row>
    <row r="43" spans="2:23" s="321" customFormat="1" ht="12.75">
      <c r="B43" s="57"/>
      <c r="D43" s="57"/>
      <c r="H43" s="362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1"/>
    </row>
    <row r="44" spans="2:23" s="321" customFormat="1" ht="12.75">
      <c r="B44" s="57"/>
      <c r="D44" s="57"/>
      <c r="H44" s="362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</row>
    <row r="45" spans="2:23" s="321" customFormat="1" ht="12.75">
      <c r="B45" s="57"/>
      <c r="D45" s="57"/>
      <c r="H45" s="362"/>
      <c r="I45" s="361"/>
      <c r="J45" s="361"/>
      <c r="K45" s="361"/>
      <c r="L45" s="361"/>
      <c r="M45" s="361"/>
      <c r="N45" s="361"/>
      <c r="O45" s="361"/>
      <c r="P45" s="361"/>
      <c r="Q45" s="361"/>
      <c r="R45" s="361"/>
      <c r="S45" s="361"/>
      <c r="T45" s="361"/>
      <c r="U45" s="361"/>
      <c r="V45" s="361"/>
      <c r="W45" s="361"/>
    </row>
    <row r="46" spans="2:23" s="321" customFormat="1" ht="12.75">
      <c r="B46" s="57"/>
      <c r="D46" s="57"/>
      <c r="H46" s="362"/>
      <c r="I46" s="361"/>
      <c r="J46" s="361"/>
      <c r="K46" s="361"/>
      <c r="L46" s="361"/>
      <c r="M46" s="361"/>
      <c r="N46" s="361"/>
      <c r="O46" s="361"/>
      <c r="P46" s="361"/>
      <c r="Q46" s="361"/>
      <c r="R46" s="361"/>
      <c r="S46" s="361"/>
      <c r="T46" s="361"/>
      <c r="U46" s="361"/>
      <c r="V46" s="361"/>
      <c r="W46" s="361"/>
    </row>
    <row r="47" spans="2:23" s="321" customFormat="1" ht="12.75">
      <c r="B47" s="57"/>
      <c r="D47" s="57"/>
      <c r="H47" s="362"/>
      <c r="I47" s="361"/>
      <c r="J47" s="361"/>
      <c r="K47" s="361"/>
      <c r="L47" s="361"/>
      <c r="M47" s="361"/>
      <c r="N47" s="361"/>
      <c r="O47" s="361"/>
      <c r="P47" s="361"/>
      <c r="Q47" s="361"/>
      <c r="R47" s="361"/>
      <c r="S47" s="361"/>
      <c r="T47" s="361"/>
      <c r="U47" s="361"/>
      <c r="V47" s="361"/>
      <c r="W47" s="361"/>
    </row>
    <row r="48" spans="2:23" s="321" customFormat="1" ht="12.75">
      <c r="B48" s="57"/>
      <c r="D48" s="57"/>
      <c r="H48" s="362"/>
      <c r="I48" s="361"/>
      <c r="J48" s="361"/>
      <c r="K48" s="361"/>
      <c r="L48" s="361"/>
      <c r="M48" s="361"/>
      <c r="N48" s="361"/>
      <c r="O48" s="361"/>
      <c r="P48" s="361"/>
      <c r="Q48" s="361"/>
      <c r="R48" s="361"/>
      <c r="S48" s="361"/>
      <c r="T48" s="361"/>
      <c r="U48" s="361"/>
      <c r="V48" s="361"/>
      <c r="W48" s="361"/>
    </row>
    <row r="49" spans="2:23" s="321" customFormat="1" ht="12.75">
      <c r="B49" s="57"/>
      <c r="D49" s="57"/>
      <c r="H49" s="362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</row>
    <row r="50" spans="2:23" s="321" customFormat="1" ht="12.75">
      <c r="B50" s="57"/>
      <c r="D50" s="57"/>
      <c r="H50" s="362"/>
      <c r="I50" s="361"/>
      <c r="J50" s="361"/>
      <c r="K50" s="361"/>
      <c r="L50" s="361"/>
      <c r="M50" s="361"/>
      <c r="N50" s="361"/>
      <c r="O50" s="361"/>
      <c r="P50" s="361"/>
      <c r="Q50" s="361"/>
      <c r="R50" s="361"/>
      <c r="S50" s="361"/>
      <c r="T50" s="361"/>
      <c r="U50" s="361"/>
      <c r="V50" s="361"/>
      <c r="W50" s="361"/>
    </row>
    <row r="51" spans="2:23" s="321" customFormat="1" ht="12.75">
      <c r="B51" s="57"/>
      <c r="D51" s="57"/>
      <c r="H51" s="362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361"/>
      <c r="U51" s="361"/>
      <c r="V51" s="361"/>
      <c r="W51" s="361"/>
    </row>
    <row r="52" spans="2:23" s="321" customFormat="1" ht="12.75">
      <c r="B52" s="57"/>
      <c r="D52" s="57"/>
      <c r="H52" s="362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</row>
    <row r="53" spans="2:23" s="321" customFormat="1" ht="12.75">
      <c r="B53" s="57"/>
      <c r="D53" s="57"/>
      <c r="H53" s="362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</row>
    <row r="54" spans="2:23" s="321" customFormat="1" ht="12.75">
      <c r="B54" s="57"/>
      <c r="D54" s="57"/>
      <c r="H54" s="362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</row>
    <row r="55" spans="2:23" s="321" customFormat="1" ht="12.75">
      <c r="B55" s="57"/>
      <c r="D55" s="57"/>
      <c r="H55" s="362"/>
      <c r="I55" s="361"/>
      <c r="J55" s="361"/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</row>
    <row r="56" spans="2:23" s="321" customFormat="1" ht="12.75">
      <c r="B56" s="57"/>
      <c r="D56" s="57"/>
      <c r="H56" s="362"/>
      <c r="I56" s="361"/>
      <c r="J56" s="361"/>
      <c r="K56" s="361"/>
      <c r="L56" s="361"/>
      <c r="M56" s="361"/>
      <c r="N56" s="361"/>
      <c r="O56" s="361"/>
      <c r="P56" s="361"/>
      <c r="Q56" s="361"/>
      <c r="R56" s="361"/>
      <c r="S56" s="361"/>
      <c r="T56" s="361"/>
      <c r="U56" s="361"/>
      <c r="V56" s="361"/>
      <c r="W56" s="361"/>
    </row>
    <row r="57" spans="2:23" s="321" customFormat="1" ht="12.75">
      <c r="B57" s="57"/>
      <c r="D57" s="57"/>
      <c r="H57" s="362"/>
      <c r="I57" s="361"/>
      <c r="J57" s="361"/>
      <c r="K57" s="361"/>
      <c r="L57" s="361"/>
      <c r="M57" s="361"/>
      <c r="N57" s="361"/>
      <c r="O57" s="361"/>
      <c r="P57" s="361"/>
      <c r="Q57" s="361"/>
      <c r="R57" s="361"/>
      <c r="S57" s="361"/>
      <c r="T57" s="361"/>
      <c r="U57" s="361"/>
      <c r="V57" s="361"/>
      <c r="W57" s="361"/>
    </row>
    <row r="58" spans="2:23" s="321" customFormat="1" ht="12.75">
      <c r="B58" s="57"/>
      <c r="D58" s="57"/>
      <c r="H58" s="362"/>
      <c r="I58" s="361"/>
      <c r="J58" s="361"/>
      <c r="K58" s="361"/>
      <c r="L58" s="361"/>
      <c r="M58" s="361"/>
      <c r="N58" s="361"/>
      <c r="O58" s="361"/>
      <c r="P58" s="361"/>
      <c r="Q58" s="361"/>
      <c r="R58" s="361"/>
      <c r="S58" s="361"/>
      <c r="T58" s="361"/>
      <c r="U58" s="361"/>
      <c r="V58" s="361"/>
      <c r="W58" s="361"/>
    </row>
    <row r="59" spans="2:23" s="321" customFormat="1" ht="12.75">
      <c r="B59" s="57"/>
      <c r="D59" s="57"/>
      <c r="H59" s="362"/>
      <c r="I59" s="361"/>
      <c r="J59" s="361"/>
      <c r="K59" s="361"/>
      <c r="L59" s="361"/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</row>
    <row r="60" spans="2:23" s="321" customFormat="1" ht="12.75">
      <c r="B60" s="57"/>
      <c r="D60" s="57"/>
      <c r="H60" s="362"/>
      <c r="I60" s="361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1"/>
    </row>
    <row r="61" spans="2:23" s="321" customFormat="1" ht="12.75">
      <c r="B61" s="57"/>
      <c r="D61" s="57"/>
      <c r="H61" s="362"/>
      <c r="I61" s="361"/>
      <c r="J61" s="361"/>
      <c r="K61" s="361"/>
      <c r="L61" s="361"/>
      <c r="M61" s="361"/>
      <c r="N61" s="361"/>
      <c r="O61" s="361"/>
      <c r="P61" s="361"/>
      <c r="Q61" s="361"/>
      <c r="R61" s="361"/>
      <c r="S61" s="361"/>
      <c r="T61" s="361"/>
      <c r="U61" s="361"/>
      <c r="V61" s="361"/>
      <c r="W61" s="361"/>
    </row>
    <row r="62" spans="2:23" s="321" customFormat="1" ht="12.75">
      <c r="B62" s="57"/>
      <c r="D62" s="57"/>
      <c r="H62" s="362"/>
      <c r="I62" s="361"/>
      <c r="J62" s="361"/>
      <c r="K62" s="361"/>
      <c r="L62" s="361"/>
      <c r="M62" s="361"/>
      <c r="N62" s="361"/>
      <c r="O62" s="361"/>
      <c r="P62" s="361"/>
      <c r="Q62" s="361"/>
      <c r="R62" s="361"/>
      <c r="S62" s="361"/>
      <c r="T62" s="361"/>
      <c r="U62" s="361"/>
      <c r="V62" s="361"/>
      <c r="W62" s="361"/>
    </row>
    <row r="63" spans="2:23" s="321" customFormat="1" ht="12.75">
      <c r="B63" s="57"/>
      <c r="D63" s="57"/>
      <c r="H63" s="362"/>
      <c r="I63" s="361"/>
      <c r="J63" s="361"/>
      <c r="K63" s="361"/>
      <c r="L63" s="361"/>
      <c r="M63" s="361"/>
      <c r="N63" s="361"/>
      <c r="O63" s="361"/>
      <c r="P63" s="361"/>
      <c r="Q63" s="361"/>
      <c r="R63" s="361"/>
      <c r="S63" s="361"/>
      <c r="T63" s="361"/>
      <c r="U63" s="361"/>
      <c r="V63" s="361"/>
      <c r="W63" s="361"/>
    </row>
    <row r="64" spans="2:23" s="321" customFormat="1" ht="12.75">
      <c r="B64" s="57"/>
      <c r="D64" s="57"/>
      <c r="H64" s="362"/>
      <c r="I64" s="361"/>
      <c r="J64" s="361"/>
      <c r="K64" s="361"/>
      <c r="L64" s="361"/>
      <c r="M64" s="361"/>
      <c r="N64" s="361"/>
      <c r="O64" s="361"/>
      <c r="P64" s="361"/>
      <c r="Q64" s="361"/>
      <c r="R64" s="361"/>
      <c r="S64" s="361"/>
      <c r="T64" s="361"/>
      <c r="U64" s="361"/>
      <c r="V64" s="361"/>
      <c r="W64" s="361"/>
    </row>
    <row r="65" spans="2:23" s="321" customFormat="1" ht="12.75">
      <c r="B65" s="57"/>
      <c r="D65" s="57"/>
      <c r="H65" s="362"/>
      <c r="I65" s="361"/>
      <c r="J65" s="361"/>
      <c r="K65" s="361"/>
      <c r="L65" s="361"/>
      <c r="M65" s="361"/>
      <c r="N65" s="361"/>
      <c r="O65" s="361"/>
      <c r="P65" s="361"/>
      <c r="Q65" s="361"/>
      <c r="R65" s="361"/>
      <c r="S65" s="361"/>
      <c r="T65" s="361"/>
      <c r="U65" s="361"/>
      <c r="V65" s="361"/>
      <c r="W65" s="361"/>
    </row>
    <row r="66" spans="2:23" s="321" customFormat="1" ht="12.75">
      <c r="B66" s="57"/>
      <c r="D66" s="57"/>
      <c r="H66" s="362"/>
      <c r="I66" s="361"/>
      <c r="J66" s="361"/>
      <c r="K66" s="361"/>
      <c r="L66" s="361"/>
      <c r="M66" s="361"/>
      <c r="N66" s="361"/>
      <c r="O66" s="361"/>
      <c r="P66" s="361"/>
      <c r="Q66" s="361"/>
      <c r="R66" s="361"/>
      <c r="S66" s="361"/>
      <c r="T66" s="361"/>
      <c r="U66" s="361"/>
      <c r="V66" s="361"/>
      <c r="W66" s="361"/>
    </row>
    <row r="67" spans="2:23" s="321" customFormat="1" ht="12.75">
      <c r="B67" s="57"/>
      <c r="D67" s="57"/>
      <c r="H67" s="362"/>
      <c r="I67" s="361"/>
      <c r="J67" s="361"/>
      <c r="K67" s="361"/>
      <c r="L67" s="361"/>
      <c r="M67" s="361"/>
      <c r="N67" s="361"/>
      <c r="O67" s="361"/>
      <c r="P67" s="361"/>
      <c r="Q67" s="361"/>
      <c r="R67" s="361"/>
      <c r="S67" s="361"/>
      <c r="T67" s="361"/>
      <c r="U67" s="361"/>
      <c r="V67" s="361"/>
      <c r="W67" s="361"/>
    </row>
    <row r="68" spans="2:23" s="321" customFormat="1" ht="12.75">
      <c r="B68" s="57"/>
      <c r="D68" s="57"/>
      <c r="H68" s="362"/>
      <c r="I68" s="361"/>
      <c r="J68" s="361"/>
      <c r="K68" s="361"/>
      <c r="L68" s="361"/>
      <c r="M68" s="361"/>
      <c r="N68" s="361"/>
      <c r="O68" s="361"/>
      <c r="P68" s="361"/>
      <c r="Q68" s="361"/>
      <c r="R68" s="361"/>
      <c r="S68" s="361"/>
      <c r="T68" s="361"/>
      <c r="U68" s="361"/>
      <c r="V68" s="361"/>
      <c r="W68" s="361"/>
    </row>
    <row r="69" spans="2:23" s="321" customFormat="1" ht="12.75">
      <c r="B69" s="57"/>
      <c r="D69" s="57"/>
      <c r="H69" s="362"/>
      <c r="I69" s="361"/>
      <c r="J69" s="361"/>
      <c r="K69" s="361"/>
      <c r="L69" s="361"/>
      <c r="M69" s="361"/>
      <c r="N69" s="361"/>
      <c r="O69" s="361"/>
      <c r="P69" s="361"/>
      <c r="Q69" s="361"/>
      <c r="R69" s="361"/>
      <c r="S69" s="361"/>
      <c r="T69" s="361"/>
      <c r="U69" s="361"/>
      <c r="V69" s="361"/>
      <c r="W69" s="361"/>
    </row>
    <row r="70" spans="2:23" s="321" customFormat="1" ht="12.75">
      <c r="B70" s="57"/>
      <c r="D70" s="57"/>
      <c r="H70" s="362"/>
      <c r="I70" s="361"/>
      <c r="J70" s="361"/>
      <c r="K70" s="361"/>
      <c r="L70" s="361"/>
      <c r="M70" s="361"/>
      <c r="N70" s="361"/>
      <c r="O70" s="361"/>
      <c r="P70" s="361"/>
      <c r="Q70" s="361"/>
      <c r="R70" s="361"/>
      <c r="S70" s="361"/>
      <c r="T70" s="361"/>
      <c r="U70" s="361"/>
      <c r="V70" s="361"/>
      <c r="W70" s="361"/>
    </row>
    <row r="71" spans="2:23" s="321" customFormat="1" ht="12.75">
      <c r="B71" s="57"/>
      <c r="D71" s="57"/>
      <c r="H71" s="362"/>
      <c r="I71" s="361"/>
      <c r="J71" s="361"/>
      <c r="K71" s="361"/>
      <c r="L71" s="361"/>
      <c r="M71" s="361"/>
      <c r="N71" s="361"/>
      <c r="O71" s="361"/>
      <c r="P71" s="361"/>
      <c r="Q71" s="361"/>
      <c r="R71" s="361"/>
      <c r="S71" s="361"/>
      <c r="T71" s="361"/>
      <c r="U71" s="361"/>
      <c r="V71" s="361"/>
      <c r="W71" s="361"/>
    </row>
    <row r="72" spans="2:23" s="321" customFormat="1" ht="12.75">
      <c r="B72" s="57"/>
      <c r="D72" s="57"/>
      <c r="H72" s="362"/>
      <c r="I72" s="361"/>
      <c r="J72" s="361"/>
      <c r="K72" s="361"/>
      <c r="L72" s="361"/>
      <c r="M72" s="361"/>
      <c r="N72" s="361"/>
      <c r="O72" s="361"/>
      <c r="P72" s="361"/>
      <c r="Q72" s="361"/>
      <c r="R72" s="361"/>
      <c r="S72" s="361"/>
      <c r="T72" s="361"/>
      <c r="U72" s="361"/>
      <c r="V72" s="361"/>
      <c r="W72" s="361"/>
    </row>
    <row r="73" spans="2:23" s="321" customFormat="1" ht="12.75">
      <c r="B73" s="57"/>
      <c r="D73" s="57"/>
      <c r="H73" s="362"/>
      <c r="I73" s="361"/>
      <c r="J73" s="361"/>
      <c r="K73" s="361"/>
      <c r="L73" s="361"/>
      <c r="M73" s="361"/>
      <c r="N73" s="361"/>
      <c r="O73" s="361"/>
      <c r="P73" s="361"/>
      <c r="Q73" s="361"/>
      <c r="R73" s="361"/>
      <c r="S73" s="361"/>
      <c r="T73" s="361"/>
      <c r="U73" s="361"/>
      <c r="V73" s="361"/>
      <c r="W73" s="361"/>
    </row>
    <row r="74" spans="2:23" s="321" customFormat="1" ht="12.75">
      <c r="B74" s="57"/>
      <c r="D74" s="57"/>
      <c r="H74" s="362"/>
      <c r="I74" s="361"/>
      <c r="J74" s="361"/>
      <c r="K74" s="361"/>
      <c r="L74" s="361"/>
      <c r="M74" s="361"/>
      <c r="N74" s="361"/>
      <c r="O74" s="361"/>
      <c r="P74" s="361"/>
      <c r="Q74" s="361"/>
      <c r="R74" s="361"/>
      <c r="S74" s="361"/>
      <c r="T74" s="361"/>
      <c r="U74" s="361"/>
      <c r="V74" s="361"/>
      <c r="W74" s="361"/>
    </row>
    <row r="75" spans="2:23" s="321" customFormat="1" ht="12.75">
      <c r="B75" s="57"/>
      <c r="D75" s="57"/>
      <c r="H75" s="362"/>
      <c r="I75" s="361"/>
      <c r="J75" s="361"/>
      <c r="K75" s="361"/>
      <c r="L75" s="361"/>
      <c r="M75" s="361"/>
      <c r="N75" s="361"/>
      <c r="O75" s="361"/>
      <c r="P75" s="361"/>
      <c r="Q75" s="361"/>
      <c r="R75" s="361"/>
      <c r="S75" s="361"/>
      <c r="T75" s="361"/>
      <c r="U75" s="361"/>
      <c r="V75" s="361"/>
      <c r="W75" s="361"/>
    </row>
    <row r="76" spans="2:23" s="321" customFormat="1" ht="12.75">
      <c r="B76" s="57"/>
      <c r="D76" s="57"/>
      <c r="H76" s="362"/>
      <c r="I76" s="361"/>
      <c r="J76" s="361"/>
      <c r="K76" s="361"/>
      <c r="L76" s="361"/>
      <c r="M76" s="361"/>
      <c r="N76" s="361"/>
      <c r="O76" s="361"/>
      <c r="P76" s="361"/>
      <c r="Q76" s="361"/>
      <c r="R76" s="361"/>
      <c r="S76" s="361"/>
      <c r="T76" s="361"/>
      <c r="U76" s="361"/>
      <c r="V76" s="361"/>
      <c r="W76" s="361"/>
    </row>
    <row r="77" spans="2:23" s="321" customFormat="1" ht="12.75">
      <c r="B77" s="57"/>
      <c r="D77" s="57"/>
      <c r="H77" s="362"/>
      <c r="I77" s="361"/>
      <c r="J77" s="361"/>
      <c r="K77" s="361"/>
      <c r="L77" s="361"/>
      <c r="M77" s="361"/>
      <c r="N77" s="361"/>
      <c r="O77" s="361"/>
      <c r="P77" s="361"/>
      <c r="Q77" s="361"/>
      <c r="R77" s="361"/>
      <c r="S77" s="361"/>
      <c r="T77" s="361"/>
      <c r="U77" s="361"/>
      <c r="V77" s="361"/>
      <c r="W77" s="361"/>
    </row>
    <row r="78" spans="2:23" s="321" customFormat="1" ht="12.75">
      <c r="B78" s="57"/>
      <c r="D78" s="57"/>
      <c r="H78" s="362"/>
      <c r="I78" s="361"/>
      <c r="J78" s="361"/>
      <c r="K78" s="361"/>
      <c r="L78" s="361"/>
      <c r="M78" s="361"/>
      <c r="N78" s="361"/>
      <c r="O78" s="361"/>
      <c r="P78" s="361"/>
      <c r="Q78" s="361"/>
      <c r="R78" s="361"/>
      <c r="S78" s="361"/>
      <c r="T78" s="361"/>
      <c r="U78" s="361"/>
      <c r="V78" s="361"/>
      <c r="W78" s="361"/>
    </row>
    <row r="79" spans="2:23" s="321" customFormat="1" ht="12.75">
      <c r="B79" s="57"/>
      <c r="D79" s="57"/>
      <c r="H79" s="362"/>
      <c r="I79" s="361"/>
      <c r="J79" s="361"/>
      <c r="K79" s="361"/>
      <c r="L79" s="361"/>
      <c r="M79" s="361"/>
      <c r="N79" s="361"/>
      <c r="O79" s="361"/>
      <c r="P79" s="361"/>
      <c r="Q79" s="361"/>
      <c r="R79" s="361"/>
      <c r="S79" s="361"/>
      <c r="T79" s="361"/>
      <c r="U79" s="361"/>
      <c r="V79" s="361"/>
      <c r="W79" s="361"/>
    </row>
    <row r="80" spans="2:23" s="321" customFormat="1" ht="12.75">
      <c r="B80" s="57"/>
      <c r="D80" s="57"/>
      <c r="H80" s="362"/>
      <c r="I80" s="361"/>
      <c r="J80" s="361"/>
      <c r="K80" s="361"/>
      <c r="L80" s="361"/>
      <c r="M80" s="361"/>
      <c r="N80" s="361"/>
      <c r="O80" s="361"/>
      <c r="P80" s="361"/>
      <c r="Q80" s="361"/>
      <c r="R80" s="361"/>
      <c r="S80" s="361"/>
      <c r="T80" s="361"/>
      <c r="U80" s="361"/>
      <c r="V80" s="361"/>
      <c r="W80" s="361"/>
    </row>
    <row r="81" spans="2:23" s="321" customFormat="1" ht="12.75">
      <c r="B81" s="57"/>
      <c r="D81" s="57"/>
      <c r="H81" s="362"/>
      <c r="I81" s="361"/>
      <c r="J81" s="361"/>
      <c r="K81" s="361"/>
      <c r="L81" s="361"/>
      <c r="M81" s="361"/>
      <c r="N81" s="361"/>
      <c r="O81" s="361"/>
      <c r="P81" s="361"/>
      <c r="Q81" s="361"/>
      <c r="R81" s="361"/>
      <c r="S81" s="361"/>
      <c r="T81" s="361"/>
      <c r="U81" s="361"/>
      <c r="V81" s="361"/>
      <c r="W81" s="361"/>
    </row>
    <row r="82" spans="2:23" s="321" customFormat="1" ht="12.75">
      <c r="B82" s="57"/>
      <c r="D82" s="57"/>
      <c r="H82" s="362"/>
      <c r="I82" s="361"/>
      <c r="J82" s="361"/>
      <c r="K82" s="361"/>
      <c r="L82" s="361"/>
      <c r="M82" s="361"/>
      <c r="N82" s="361"/>
      <c r="O82" s="361"/>
      <c r="P82" s="361"/>
      <c r="Q82" s="361"/>
      <c r="R82" s="361"/>
      <c r="S82" s="361"/>
      <c r="T82" s="361"/>
      <c r="U82" s="361"/>
      <c r="V82" s="361"/>
      <c r="W82" s="361"/>
    </row>
    <row r="83" spans="2:23" s="321" customFormat="1" ht="12.75">
      <c r="B83" s="57"/>
      <c r="D83" s="57"/>
      <c r="H83" s="362"/>
      <c r="I83" s="361"/>
      <c r="J83" s="361"/>
      <c r="K83" s="361"/>
      <c r="L83" s="361"/>
      <c r="M83" s="361"/>
      <c r="N83" s="361"/>
      <c r="O83" s="361"/>
      <c r="P83" s="361"/>
      <c r="Q83" s="361"/>
      <c r="R83" s="361"/>
      <c r="S83" s="361"/>
      <c r="T83" s="361"/>
      <c r="U83" s="361"/>
      <c r="V83" s="361"/>
      <c r="W83" s="361"/>
    </row>
    <row r="84" spans="2:23" s="321" customFormat="1" ht="12.75">
      <c r="B84" s="57"/>
      <c r="D84" s="57"/>
      <c r="H84" s="362"/>
      <c r="I84" s="361"/>
      <c r="J84" s="361"/>
      <c r="K84" s="361"/>
      <c r="L84" s="361"/>
      <c r="M84" s="361"/>
      <c r="N84" s="361"/>
      <c r="O84" s="361"/>
      <c r="P84" s="361"/>
      <c r="Q84" s="361"/>
      <c r="R84" s="361"/>
      <c r="S84" s="361"/>
      <c r="T84" s="361"/>
      <c r="U84" s="361"/>
      <c r="V84" s="361"/>
      <c r="W84" s="361"/>
    </row>
    <row r="85" spans="2:23" s="321" customFormat="1" ht="12.75">
      <c r="B85" s="57"/>
      <c r="D85" s="57"/>
      <c r="H85" s="362"/>
      <c r="I85" s="361"/>
      <c r="J85" s="361"/>
      <c r="K85" s="361"/>
      <c r="L85" s="361"/>
      <c r="M85" s="361"/>
      <c r="N85" s="361"/>
      <c r="O85" s="361"/>
      <c r="P85" s="361"/>
      <c r="Q85" s="361"/>
      <c r="R85" s="361"/>
      <c r="S85" s="361"/>
      <c r="T85" s="361"/>
      <c r="U85" s="361"/>
      <c r="V85" s="361"/>
      <c r="W85" s="361"/>
    </row>
    <row r="86" spans="2:23" s="321" customFormat="1" ht="12.75">
      <c r="B86" s="57"/>
      <c r="D86" s="57"/>
      <c r="H86" s="362"/>
      <c r="I86" s="361"/>
      <c r="J86" s="361"/>
      <c r="K86" s="361"/>
      <c r="L86" s="361"/>
      <c r="M86" s="361"/>
      <c r="N86" s="361"/>
      <c r="O86" s="361"/>
      <c r="P86" s="361"/>
      <c r="Q86" s="361"/>
      <c r="R86" s="361"/>
      <c r="S86" s="361"/>
      <c r="T86" s="361"/>
      <c r="U86" s="361"/>
      <c r="V86" s="361"/>
      <c r="W86" s="361"/>
    </row>
    <row r="87" spans="2:23" s="321" customFormat="1" ht="12.75">
      <c r="B87" s="57"/>
      <c r="D87" s="57"/>
      <c r="H87" s="362"/>
      <c r="I87" s="361"/>
      <c r="J87" s="361"/>
      <c r="K87" s="361"/>
      <c r="L87" s="361"/>
      <c r="M87" s="361"/>
      <c r="N87" s="361"/>
      <c r="O87" s="361"/>
      <c r="P87" s="361"/>
      <c r="Q87" s="361"/>
      <c r="R87" s="361"/>
      <c r="S87" s="361"/>
      <c r="T87" s="361"/>
      <c r="U87" s="361"/>
      <c r="V87" s="361"/>
      <c r="W87" s="361"/>
    </row>
    <row r="88" spans="2:23" s="321" customFormat="1" ht="12.75">
      <c r="B88" s="57"/>
      <c r="D88" s="57"/>
      <c r="H88" s="362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</row>
    <row r="89" spans="2:23" s="321" customFormat="1" ht="12.75">
      <c r="B89" s="57"/>
      <c r="D89" s="57"/>
      <c r="H89" s="362"/>
      <c r="I89" s="361"/>
      <c r="J89" s="361"/>
      <c r="K89" s="361"/>
      <c r="L89" s="361"/>
      <c r="M89" s="361"/>
      <c r="N89" s="361"/>
      <c r="O89" s="361"/>
      <c r="P89" s="361"/>
      <c r="Q89" s="361"/>
      <c r="R89" s="361"/>
      <c r="S89" s="361"/>
      <c r="T89" s="361"/>
      <c r="U89" s="361"/>
      <c r="V89" s="361"/>
      <c r="W89" s="361"/>
    </row>
    <row r="90" spans="2:23" s="321" customFormat="1" ht="12.75">
      <c r="B90" s="57"/>
      <c r="D90" s="57"/>
      <c r="H90" s="362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</row>
    <row r="91" spans="2:23" s="321" customFormat="1" ht="12.75">
      <c r="B91" s="57"/>
      <c r="D91" s="57"/>
      <c r="H91" s="362"/>
      <c r="I91" s="361"/>
      <c r="J91" s="361"/>
      <c r="K91" s="361"/>
      <c r="L91" s="361"/>
      <c r="M91" s="361"/>
      <c r="N91" s="361"/>
      <c r="O91" s="361"/>
      <c r="P91" s="361"/>
      <c r="Q91" s="361"/>
      <c r="R91" s="361"/>
      <c r="S91" s="361"/>
      <c r="T91" s="361"/>
      <c r="U91" s="361"/>
      <c r="V91" s="361"/>
      <c r="W91" s="361"/>
    </row>
    <row r="92" spans="2:23" s="321" customFormat="1" ht="12.75">
      <c r="B92" s="57"/>
      <c r="D92" s="57"/>
      <c r="H92" s="362"/>
      <c r="I92" s="361"/>
      <c r="J92" s="361"/>
      <c r="K92" s="361"/>
      <c r="L92" s="361"/>
      <c r="M92" s="361"/>
      <c r="N92" s="361"/>
      <c r="O92" s="361"/>
      <c r="P92" s="361"/>
      <c r="Q92" s="361"/>
      <c r="R92" s="361"/>
      <c r="S92" s="361"/>
      <c r="T92" s="361"/>
      <c r="U92" s="361"/>
      <c r="V92" s="361"/>
      <c r="W92" s="361"/>
    </row>
    <row r="93" spans="2:23" s="321" customFormat="1" ht="12.75">
      <c r="B93" s="57"/>
      <c r="D93" s="57"/>
      <c r="H93" s="362"/>
      <c r="I93" s="361"/>
      <c r="J93" s="361"/>
      <c r="K93" s="361"/>
      <c r="L93" s="361"/>
      <c r="M93" s="361"/>
      <c r="N93" s="361"/>
      <c r="O93" s="361"/>
      <c r="P93" s="361"/>
      <c r="Q93" s="361"/>
      <c r="R93" s="361"/>
      <c r="S93" s="361"/>
      <c r="T93" s="361"/>
      <c r="U93" s="361"/>
      <c r="V93" s="361"/>
      <c r="W93" s="361"/>
    </row>
    <row r="94" spans="2:23" s="321" customFormat="1" ht="12.75">
      <c r="B94" s="57"/>
      <c r="D94" s="57"/>
      <c r="H94" s="362"/>
      <c r="I94" s="361"/>
      <c r="J94" s="361"/>
      <c r="K94" s="361"/>
      <c r="L94" s="361"/>
      <c r="M94" s="361"/>
      <c r="N94" s="361"/>
      <c r="O94" s="361"/>
      <c r="P94" s="361"/>
      <c r="Q94" s="361"/>
      <c r="R94" s="361"/>
      <c r="S94" s="361"/>
      <c r="T94" s="361"/>
      <c r="U94" s="361"/>
      <c r="V94" s="361"/>
      <c r="W94" s="361"/>
    </row>
    <row r="95" spans="2:23" s="321" customFormat="1" ht="12.75">
      <c r="B95" s="57"/>
      <c r="D95" s="57"/>
      <c r="H95" s="362"/>
      <c r="I95" s="361"/>
      <c r="J95" s="361"/>
      <c r="K95" s="361"/>
      <c r="L95" s="361"/>
      <c r="M95" s="361"/>
      <c r="N95" s="361"/>
      <c r="O95" s="361"/>
      <c r="P95" s="361"/>
      <c r="Q95" s="361"/>
      <c r="R95" s="361"/>
      <c r="S95" s="361"/>
      <c r="T95" s="361"/>
      <c r="U95" s="361"/>
      <c r="V95" s="361"/>
      <c r="W95" s="361"/>
    </row>
    <row r="96" spans="2:23" s="321" customFormat="1" ht="12.75">
      <c r="B96" s="57"/>
      <c r="D96" s="57"/>
      <c r="H96" s="362"/>
      <c r="I96" s="361"/>
      <c r="J96" s="361"/>
      <c r="K96" s="361"/>
      <c r="L96" s="361"/>
      <c r="M96" s="361"/>
      <c r="N96" s="361"/>
      <c r="O96" s="361"/>
      <c r="P96" s="361"/>
      <c r="Q96" s="361"/>
      <c r="R96" s="361"/>
      <c r="S96" s="361"/>
      <c r="T96" s="361"/>
      <c r="U96" s="361"/>
      <c r="V96" s="361"/>
      <c r="W96" s="361"/>
    </row>
    <row r="97" spans="2:23" s="321" customFormat="1" ht="12.75">
      <c r="B97" s="57"/>
      <c r="D97" s="57"/>
      <c r="H97" s="362"/>
      <c r="I97" s="361"/>
      <c r="J97" s="361"/>
      <c r="K97" s="361"/>
      <c r="L97" s="361"/>
      <c r="M97" s="361"/>
      <c r="N97" s="361"/>
      <c r="O97" s="361"/>
      <c r="P97" s="361"/>
      <c r="Q97" s="361"/>
      <c r="R97" s="361"/>
      <c r="S97" s="361"/>
      <c r="T97" s="361"/>
      <c r="U97" s="361"/>
      <c r="V97" s="361"/>
      <c r="W97" s="361"/>
    </row>
    <row r="98" spans="2:23" s="321" customFormat="1" ht="12.75">
      <c r="B98" s="57"/>
      <c r="D98" s="57"/>
      <c r="H98" s="362"/>
      <c r="I98" s="361"/>
      <c r="J98" s="361"/>
      <c r="K98" s="361"/>
      <c r="L98" s="361"/>
      <c r="M98" s="361"/>
      <c r="N98" s="361"/>
      <c r="O98" s="361"/>
      <c r="P98" s="361"/>
      <c r="Q98" s="361"/>
      <c r="R98" s="361"/>
      <c r="S98" s="361"/>
      <c r="T98" s="361"/>
      <c r="U98" s="361"/>
      <c r="V98" s="361"/>
      <c r="W98" s="361"/>
    </row>
    <row r="99" spans="2:23" s="321" customFormat="1" ht="12.75">
      <c r="B99" s="57"/>
      <c r="D99" s="57"/>
      <c r="H99" s="362"/>
      <c r="I99" s="361"/>
      <c r="J99" s="361"/>
      <c r="K99" s="361"/>
      <c r="L99" s="361"/>
      <c r="M99" s="361"/>
      <c r="N99" s="361"/>
      <c r="O99" s="361"/>
      <c r="P99" s="361"/>
      <c r="Q99" s="361"/>
      <c r="R99" s="361"/>
      <c r="S99" s="361"/>
      <c r="T99" s="361"/>
      <c r="U99" s="361"/>
      <c r="V99" s="361"/>
      <c r="W99" s="361"/>
    </row>
    <row r="100" spans="2:23" s="321" customFormat="1" ht="12.75">
      <c r="B100" s="57"/>
      <c r="D100" s="57"/>
      <c r="H100" s="362"/>
      <c r="I100" s="361"/>
      <c r="J100" s="361"/>
      <c r="K100" s="361"/>
      <c r="L100" s="361"/>
      <c r="M100" s="361"/>
      <c r="N100" s="361"/>
      <c r="O100" s="361"/>
      <c r="P100" s="361"/>
      <c r="Q100" s="361"/>
      <c r="R100" s="361"/>
      <c r="S100" s="361"/>
      <c r="T100" s="361"/>
      <c r="U100" s="361"/>
      <c r="V100" s="361"/>
      <c r="W100" s="361"/>
    </row>
    <row r="101" spans="2:23" s="321" customFormat="1" ht="12.75">
      <c r="B101" s="57"/>
      <c r="D101" s="57"/>
      <c r="H101" s="362"/>
      <c r="I101" s="361"/>
      <c r="J101" s="361"/>
      <c r="K101" s="361"/>
      <c r="L101" s="361"/>
      <c r="M101" s="361"/>
      <c r="N101" s="361"/>
      <c r="O101" s="361"/>
      <c r="P101" s="361"/>
      <c r="Q101" s="361"/>
      <c r="R101" s="361"/>
      <c r="S101" s="361"/>
      <c r="T101" s="361"/>
      <c r="U101" s="361"/>
      <c r="V101" s="361"/>
      <c r="W101" s="361"/>
    </row>
    <row r="102" spans="2:23" s="321" customFormat="1" ht="12.75">
      <c r="B102" s="57"/>
      <c r="D102" s="57"/>
      <c r="H102" s="362"/>
      <c r="I102" s="361"/>
      <c r="J102" s="361"/>
      <c r="K102" s="361"/>
      <c r="L102" s="361"/>
      <c r="M102" s="361"/>
      <c r="N102" s="361"/>
      <c r="O102" s="361"/>
      <c r="P102" s="361"/>
      <c r="Q102" s="361"/>
      <c r="R102" s="361"/>
      <c r="S102" s="361"/>
      <c r="T102" s="361"/>
      <c r="U102" s="361"/>
      <c r="V102" s="361"/>
      <c r="W102" s="361"/>
    </row>
    <row r="103" spans="2:23" s="321" customFormat="1" ht="12.75">
      <c r="B103" s="57"/>
      <c r="D103" s="57"/>
      <c r="H103" s="362"/>
      <c r="I103" s="361"/>
      <c r="J103" s="361"/>
      <c r="K103" s="361"/>
      <c r="L103" s="361"/>
      <c r="M103" s="361"/>
      <c r="N103" s="361"/>
      <c r="O103" s="361"/>
      <c r="P103" s="361"/>
      <c r="Q103" s="361"/>
      <c r="R103" s="361"/>
      <c r="S103" s="361"/>
      <c r="T103" s="361"/>
      <c r="U103" s="361"/>
      <c r="V103" s="361"/>
      <c r="W103" s="361"/>
    </row>
    <row r="104" spans="2:23" s="321" customFormat="1" ht="12.75">
      <c r="B104" s="57"/>
      <c r="D104" s="57"/>
      <c r="H104" s="362"/>
      <c r="I104" s="361"/>
      <c r="J104" s="361"/>
      <c r="K104" s="361"/>
      <c r="L104" s="361"/>
      <c r="M104" s="361"/>
      <c r="N104" s="361"/>
      <c r="O104" s="361"/>
      <c r="P104" s="361"/>
      <c r="Q104" s="361"/>
      <c r="R104" s="361"/>
      <c r="S104" s="361"/>
      <c r="T104" s="361"/>
      <c r="U104" s="361"/>
      <c r="V104" s="361"/>
      <c r="W104" s="361"/>
    </row>
    <row r="105" spans="2:23" s="321" customFormat="1" ht="12.75">
      <c r="B105" s="57"/>
      <c r="D105" s="57"/>
      <c r="H105" s="362"/>
      <c r="I105" s="361"/>
      <c r="J105" s="361"/>
      <c r="K105" s="361"/>
      <c r="L105" s="361"/>
      <c r="M105" s="361"/>
      <c r="N105" s="361"/>
      <c r="O105" s="361"/>
      <c r="P105" s="361"/>
      <c r="Q105" s="361"/>
      <c r="R105" s="361"/>
      <c r="S105" s="361"/>
      <c r="T105" s="361"/>
      <c r="U105" s="361"/>
      <c r="V105" s="361"/>
      <c r="W105" s="361"/>
    </row>
    <row r="106" spans="2:23" s="321" customFormat="1" ht="12.75">
      <c r="B106" s="57"/>
      <c r="D106" s="57"/>
      <c r="H106" s="362"/>
      <c r="I106" s="361"/>
      <c r="J106" s="361"/>
      <c r="K106" s="361"/>
      <c r="L106" s="361"/>
      <c r="M106" s="361"/>
      <c r="N106" s="361"/>
      <c r="O106" s="361"/>
      <c r="P106" s="361"/>
      <c r="Q106" s="361"/>
      <c r="R106" s="361"/>
      <c r="S106" s="361"/>
      <c r="T106" s="361"/>
      <c r="U106" s="361"/>
      <c r="V106" s="361"/>
      <c r="W106" s="361"/>
    </row>
    <row r="107" spans="2:23" s="321" customFormat="1" ht="12.75">
      <c r="B107" s="57"/>
      <c r="D107" s="57"/>
      <c r="H107" s="362"/>
      <c r="I107" s="361"/>
      <c r="J107" s="361"/>
      <c r="K107" s="361"/>
      <c r="L107" s="361"/>
      <c r="M107" s="361"/>
      <c r="N107" s="361"/>
      <c r="O107" s="361"/>
      <c r="P107" s="361"/>
      <c r="Q107" s="361"/>
      <c r="R107" s="361"/>
      <c r="S107" s="361"/>
      <c r="T107" s="361"/>
      <c r="U107" s="361"/>
      <c r="V107" s="361"/>
      <c r="W107" s="361"/>
    </row>
    <row r="108" spans="2:23" s="321" customFormat="1" ht="12.75">
      <c r="B108" s="57"/>
      <c r="D108" s="57"/>
      <c r="H108" s="362"/>
      <c r="I108" s="361"/>
      <c r="J108" s="361"/>
      <c r="K108" s="361"/>
      <c r="L108" s="361"/>
      <c r="M108" s="361"/>
      <c r="N108" s="361"/>
      <c r="O108" s="361"/>
      <c r="P108" s="361"/>
      <c r="Q108" s="361"/>
      <c r="R108" s="361"/>
      <c r="S108" s="361"/>
      <c r="T108" s="361"/>
      <c r="U108" s="361"/>
      <c r="V108" s="361"/>
      <c r="W108" s="361"/>
    </row>
    <row r="109" spans="2:23" s="321" customFormat="1" ht="12.75">
      <c r="B109" s="57"/>
      <c r="D109" s="57"/>
      <c r="H109" s="362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  <c r="V109" s="361"/>
      <c r="W109" s="361"/>
    </row>
    <row r="110" spans="2:23" s="321" customFormat="1" ht="12.75">
      <c r="B110" s="57"/>
      <c r="D110" s="57"/>
      <c r="H110" s="362"/>
      <c r="I110" s="361"/>
      <c r="J110" s="361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361"/>
      <c r="V110" s="361"/>
      <c r="W110" s="361"/>
    </row>
    <row r="111" spans="2:23" s="321" customFormat="1" ht="12.75">
      <c r="B111" s="57"/>
      <c r="D111" s="57"/>
      <c r="H111" s="362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361"/>
      <c r="W111" s="361"/>
    </row>
    <row r="112" spans="2:23" s="321" customFormat="1" ht="12.75">
      <c r="B112" s="57"/>
      <c r="D112" s="57"/>
      <c r="H112" s="362"/>
      <c r="I112" s="361"/>
      <c r="J112" s="361"/>
      <c r="K112" s="361"/>
      <c r="L112" s="361"/>
      <c r="M112" s="361"/>
      <c r="N112" s="361"/>
      <c r="O112" s="361"/>
      <c r="P112" s="361"/>
      <c r="Q112" s="361"/>
      <c r="R112" s="361"/>
      <c r="S112" s="361"/>
      <c r="T112" s="361"/>
      <c r="U112" s="361"/>
      <c r="V112" s="361"/>
      <c r="W112" s="361"/>
    </row>
    <row r="113" spans="2:23" s="321" customFormat="1" ht="12.75">
      <c r="B113" s="57"/>
      <c r="D113" s="57"/>
      <c r="H113" s="362"/>
      <c r="I113" s="361"/>
      <c r="J113" s="361"/>
      <c r="K113" s="361"/>
      <c r="L113" s="361"/>
      <c r="M113" s="361"/>
      <c r="N113" s="361"/>
      <c r="O113" s="361"/>
      <c r="P113" s="361"/>
      <c r="Q113" s="361"/>
      <c r="R113" s="361"/>
      <c r="S113" s="361"/>
      <c r="T113" s="361"/>
      <c r="U113" s="361"/>
      <c r="V113" s="361"/>
      <c r="W113" s="361"/>
    </row>
    <row r="114" spans="2:23" s="321" customFormat="1" ht="12.75">
      <c r="B114" s="57"/>
      <c r="D114" s="57"/>
      <c r="H114" s="362"/>
      <c r="I114" s="361"/>
      <c r="J114" s="361"/>
      <c r="K114" s="361"/>
      <c r="L114" s="361"/>
      <c r="M114" s="361"/>
      <c r="N114" s="361"/>
      <c r="O114" s="361"/>
      <c r="P114" s="361"/>
      <c r="Q114" s="361"/>
      <c r="R114" s="361"/>
      <c r="S114" s="361"/>
      <c r="T114" s="361"/>
      <c r="U114" s="361"/>
      <c r="V114" s="361"/>
      <c r="W114" s="361"/>
    </row>
    <row r="115" spans="2:23" s="321" customFormat="1" ht="12.75">
      <c r="B115" s="57"/>
      <c r="D115" s="57"/>
      <c r="H115" s="362"/>
      <c r="I115" s="361"/>
      <c r="J115" s="361"/>
      <c r="K115" s="361"/>
      <c r="L115" s="361"/>
      <c r="M115" s="361"/>
      <c r="N115" s="361"/>
      <c r="O115" s="361"/>
      <c r="P115" s="361"/>
      <c r="Q115" s="361"/>
      <c r="R115" s="361"/>
      <c r="S115" s="361"/>
      <c r="T115" s="361"/>
      <c r="U115" s="361"/>
      <c r="V115" s="361"/>
      <c r="W115" s="361"/>
    </row>
    <row r="116" spans="2:23" s="321" customFormat="1" ht="12.75">
      <c r="B116" s="57"/>
      <c r="D116" s="57"/>
      <c r="H116" s="362"/>
      <c r="I116" s="361"/>
      <c r="J116" s="361"/>
      <c r="K116" s="361"/>
      <c r="L116" s="361"/>
      <c r="M116" s="361"/>
      <c r="N116" s="361"/>
      <c r="O116" s="361"/>
      <c r="P116" s="361"/>
      <c r="Q116" s="361"/>
      <c r="R116" s="361"/>
      <c r="S116" s="361"/>
      <c r="T116" s="361"/>
      <c r="U116" s="361"/>
      <c r="V116" s="361"/>
      <c r="W116" s="361"/>
    </row>
    <row r="117" spans="2:23" s="321" customFormat="1" ht="12.75">
      <c r="B117" s="57"/>
      <c r="D117" s="57"/>
      <c r="H117" s="362"/>
      <c r="I117" s="361"/>
      <c r="J117" s="361"/>
      <c r="K117" s="361"/>
      <c r="L117" s="361"/>
      <c r="M117" s="361"/>
      <c r="N117" s="361"/>
      <c r="O117" s="361"/>
      <c r="P117" s="361"/>
      <c r="Q117" s="361"/>
      <c r="R117" s="361"/>
      <c r="S117" s="361"/>
      <c r="T117" s="361"/>
      <c r="U117" s="361"/>
      <c r="V117" s="361"/>
      <c r="W117" s="361"/>
    </row>
    <row r="118" spans="2:23" s="321" customFormat="1" ht="12.75">
      <c r="B118" s="57"/>
      <c r="D118" s="57"/>
      <c r="H118" s="362"/>
      <c r="I118" s="361"/>
      <c r="J118" s="361"/>
      <c r="K118" s="361"/>
      <c r="L118" s="361"/>
      <c r="M118" s="361"/>
      <c r="N118" s="361"/>
      <c r="O118" s="361"/>
      <c r="P118" s="361"/>
      <c r="Q118" s="361"/>
      <c r="R118" s="361"/>
      <c r="S118" s="361"/>
      <c r="T118" s="361"/>
      <c r="U118" s="361"/>
      <c r="V118" s="361"/>
      <c r="W118" s="361"/>
    </row>
    <row r="119" spans="2:23" s="321" customFormat="1" ht="12.75">
      <c r="B119" s="57"/>
      <c r="D119" s="57"/>
      <c r="H119" s="362"/>
      <c r="I119" s="361"/>
      <c r="J119" s="361"/>
      <c r="K119" s="361"/>
      <c r="L119" s="361"/>
      <c r="M119" s="361"/>
      <c r="N119" s="361"/>
      <c r="O119" s="361"/>
      <c r="P119" s="361"/>
      <c r="Q119" s="361"/>
      <c r="R119" s="361"/>
      <c r="S119" s="361"/>
      <c r="T119" s="361"/>
      <c r="U119" s="361"/>
      <c r="V119" s="361"/>
      <c r="W119" s="361"/>
    </row>
    <row r="120" spans="2:23" s="321" customFormat="1" ht="12.75">
      <c r="B120" s="57"/>
      <c r="D120" s="57"/>
      <c r="H120" s="362"/>
      <c r="I120" s="361"/>
      <c r="J120" s="361"/>
      <c r="K120" s="361"/>
      <c r="L120" s="361"/>
      <c r="M120" s="361"/>
      <c r="N120" s="361"/>
      <c r="O120" s="361"/>
      <c r="P120" s="361"/>
      <c r="Q120" s="361"/>
      <c r="R120" s="361"/>
      <c r="S120" s="361"/>
      <c r="T120" s="361"/>
      <c r="U120" s="361"/>
      <c r="V120" s="361"/>
      <c r="W120" s="361"/>
    </row>
    <row r="121" spans="2:23" s="321" customFormat="1" ht="12.75">
      <c r="B121" s="57"/>
      <c r="D121" s="57"/>
      <c r="H121" s="362"/>
      <c r="I121" s="361"/>
      <c r="J121" s="361"/>
      <c r="K121" s="361"/>
      <c r="L121" s="361"/>
      <c r="M121" s="361"/>
      <c r="N121" s="361"/>
      <c r="O121" s="361"/>
      <c r="P121" s="361"/>
      <c r="Q121" s="361"/>
      <c r="R121" s="361"/>
      <c r="S121" s="361"/>
      <c r="T121" s="361"/>
      <c r="U121" s="361"/>
      <c r="V121" s="361"/>
      <c r="W121" s="361"/>
    </row>
    <row r="122" spans="2:23" s="321" customFormat="1" ht="12.75">
      <c r="B122" s="57"/>
      <c r="D122" s="57"/>
      <c r="H122" s="362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  <c r="V122" s="361"/>
      <c r="W122" s="361"/>
    </row>
    <row r="123" spans="2:23" s="321" customFormat="1" ht="12.75">
      <c r="B123" s="57"/>
      <c r="D123" s="57"/>
      <c r="H123" s="362"/>
      <c r="I123" s="361"/>
      <c r="J123" s="361"/>
      <c r="K123" s="361"/>
      <c r="L123" s="361"/>
      <c r="M123" s="361"/>
      <c r="N123" s="361"/>
      <c r="O123" s="361"/>
      <c r="P123" s="361"/>
      <c r="Q123" s="361"/>
      <c r="R123" s="361"/>
      <c r="S123" s="361"/>
      <c r="T123" s="361"/>
      <c r="U123" s="361"/>
      <c r="V123" s="361"/>
      <c r="W123" s="361"/>
    </row>
    <row r="124" spans="2:23" s="321" customFormat="1" ht="12.75">
      <c r="B124" s="57"/>
      <c r="D124" s="57"/>
      <c r="H124" s="362"/>
      <c r="I124" s="361"/>
      <c r="J124" s="361"/>
      <c r="K124" s="361"/>
      <c r="L124" s="361"/>
      <c r="M124" s="361"/>
      <c r="N124" s="361"/>
      <c r="O124" s="361"/>
      <c r="P124" s="361"/>
      <c r="Q124" s="361"/>
      <c r="R124" s="361"/>
      <c r="S124" s="361"/>
      <c r="T124" s="361"/>
      <c r="U124" s="361"/>
      <c r="V124" s="361"/>
      <c r="W124" s="361"/>
    </row>
    <row r="125" spans="2:23" s="321" customFormat="1" ht="12.75">
      <c r="B125" s="57"/>
      <c r="D125" s="57"/>
      <c r="H125" s="362"/>
      <c r="I125" s="361"/>
      <c r="J125" s="361"/>
      <c r="K125" s="361"/>
      <c r="L125" s="361"/>
      <c r="M125" s="361"/>
      <c r="N125" s="361"/>
      <c r="O125" s="361"/>
      <c r="P125" s="361"/>
      <c r="Q125" s="361"/>
      <c r="R125" s="361"/>
      <c r="S125" s="361"/>
      <c r="T125" s="361"/>
      <c r="U125" s="361"/>
      <c r="V125" s="361"/>
      <c r="W125" s="361"/>
    </row>
    <row r="126" spans="2:23" s="321" customFormat="1" ht="12.75">
      <c r="B126" s="57"/>
      <c r="D126" s="57"/>
      <c r="H126" s="362"/>
      <c r="I126" s="361"/>
      <c r="J126" s="361"/>
      <c r="K126" s="361"/>
      <c r="L126" s="361"/>
      <c r="M126" s="361"/>
      <c r="N126" s="361"/>
      <c r="O126" s="361"/>
      <c r="P126" s="361"/>
      <c r="Q126" s="361"/>
      <c r="R126" s="361"/>
      <c r="S126" s="361"/>
      <c r="T126" s="361"/>
      <c r="U126" s="361"/>
      <c r="V126" s="361"/>
      <c r="W126" s="361"/>
    </row>
    <row r="127" spans="2:23" s="321" customFormat="1" ht="12.75">
      <c r="B127" s="57"/>
      <c r="D127" s="57"/>
      <c r="H127" s="362"/>
      <c r="I127" s="361"/>
      <c r="J127" s="361"/>
      <c r="K127" s="361"/>
      <c r="L127" s="361"/>
      <c r="M127" s="361"/>
      <c r="N127" s="361"/>
      <c r="O127" s="361"/>
      <c r="P127" s="361"/>
      <c r="Q127" s="361"/>
      <c r="R127" s="361"/>
      <c r="S127" s="361"/>
      <c r="T127" s="361"/>
      <c r="U127" s="361"/>
      <c r="V127" s="361"/>
      <c r="W127" s="361"/>
    </row>
    <row r="128" spans="2:23" s="321" customFormat="1" ht="12.75">
      <c r="B128" s="57"/>
      <c r="D128" s="57"/>
      <c r="H128" s="362"/>
      <c r="I128" s="361"/>
      <c r="J128" s="361"/>
      <c r="K128" s="361"/>
      <c r="L128" s="361"/>
      <c r="M128" s="361"/>
      <c r="N128" s="361"/>
      <c r="O128" s="361"/>
      <c r="P128" s="361"/>
      <c r="Q128" s="361"/>
      <c r="R128" s="361"/>
      <c r="S128" s="361"/>
      <c r="T128" s="361"/>
      <c r="U128" s="361"/>
      <c r="V128" s="361"/>
      <c r="W128" s="361"/>
    </row>
    <row r="129" spans="2:23" s="321" customFormat="1" ht="12.75">
      <c r="B129" s="57"/>
      <c r="D129" s="57"/>
      <c r="H129" s="362"/>
      <c r="I129" s="361"/>
      <c r="J129" s="361"/>
      <c r="K129" s="361"/>
      <c r="L129" s="361"/>
      <c r="M129" s="361"/>
      <c r="N129" s="361"/>
      <c r="O129" s="361"/>
      <c r="P129" s="361"/>
      <c r="Q129" s="361"/>
      <c r="R129" s="361"/>
      <c r="S129" s="361"/>
      <c r="T129" s="361"/>
      <c r="U129" s="361"/>
      <c r="V129" s="361"/>
      <c r="W129" s="361"/>
    </row>
    <row r="130" spans="2:23" s="321" customFormat="1" ht="12.75">
      <c r="B130" s="57"/>
      <c r="D130" s="57"/>
      <c r="H130" s="362"/>
      <c r="I130" s="361"/>
      <c r="J130" s="361"/>
      <c r="K130" s="361"/>
      <c r="L130" s="361"/>
      <c r="M130" s="361"/>
      <c r="N130" s="361"/>
      <c r="O130" s="361"/>
      <c r="P130" s="361"/>
      <c r="Q130" s="361"/>
      <c r="R130" s="361"/>
      <c r="S130" s="361"/>
      <c r="T130" s="361"/>
      <c r="U130" s="361"/>
      <c r="V130" s="361"/>
      <c r="W130" s="361"/>
    </row>
    <row r="131" spans="2:23" s="321" customFormat="1" ht="12.75">
      <c r="B131" s="57"/>
      <c r="D131" s="57"/>
      <c r="H131" s="362"/>
      <c r="I131" s="361"/>
      <c r="J131" s="361"/>
      <c r="K131" s="361"/>
      <c r="L131" s="361"/>
      <c r="M131" s="361"/>
      <c r="N131" s="361"/>
      <c r="O131" s="361"/>
      <c r="P131" s="361"/>
      <c r="Q131" s="361"/>
      <c r="R131" s="361"/>
      <c r="S131" s="361"/>
      <c r="T131" s="361"/>
      <c r="U131" s="361"/>
      <c r="V131" s="361"/>
      <c r="W131" s="361"/>
    </row>
    <row r="132" spans="2:23" s="321" customFormat="1" ht="12.75">
      <c r="B132" s="57"/>
      <c r="D132" s="57"/>
      <c r="H132" s="362"/>
      <c r="I132" s="361"/>
      <c r="J132" s="361"/>
      <c r="K132" s="361"/>
      <c r="L132" s="361"/>
      <c r="M132" s="361"/>
      <c r="N132" s="361"/>
      <c r="O132" s="361"/>
      <c r="P132" s="361"/>
      <c r="Q132" s="361"/>
      <c r="R132" s="361"/>
      <c r="S132" s="361"/>
      <c r="T132" s="361"/>
      <c r="U132" s="361"/>
      <c r="V132" s="361"/>
      <c r="W132" s="361"/>
    </row>
    <row r="133" spans="2:23" s="321" customFormat="1" ht="12.75">
      <c r="B133" s="57"/>
      <c r="D133" s="57"/>
      <c r="H133" s="362"/>
      <c r="I133" s="361"/>
      <c r="J133" s="361"/>
      <c r="K133" s="361"/>
      <c r="L133" s="361"/>
      <c r="M133" s="361"/>
      <c r="N133" s="361"/>
      <c r="O133" s="361"/>
      <c r="P133" s="361"/>
      <c r="Q133" s="361"/>
      <c r="R133" s="361"/>
      <c r="S133" s="361"/>
      <c r="T133" s="361"/>
      <c r="U133" s="361"/>
      <c r="V133" s="361"/>
      <c r="W133" s="361"/>
    </row>
    <row r="134" spans="2:23" s="321" customFormat="1" ht="12.75">
      <c r="B134" s="57"/>
      <c r="D134" s="57"/>
      <c r="H134" s="362"/>
      <c r="I134" s="361"/>
      <c r="J134" s="361"/>
      <c r="K134" s="361"/>
      <c r="L134" s="361"/>
      <c r="M134" s="361"/>
      <c r="N134" s="361"/>
      <c r="O134" s="361"/>
      <c r="P134" s="361"/>
      <c r="Q134" s="361"/>
      <c r="R134" s="361"/>
      <c r="S134" s="361"/>
      <c r="T134" s="361"/>
      <c r="U134" s="361"/>
      <c r="V134" s="361"/>
      <c r="W134" s="361"/>
    </row>
    <row r="135" spans="2:23" s="321" customFormat="1" ht="12.75">
      <c r="B135" s="57"/>
      <c r="D135" s="57"/>
      <c r="H135" s="362"/>
      <c r="I135" s="361"/>
      <c r="J135" s="361"/>
      <c r="K135" s="361"/>
      <c r="L135" s="361"/>
      <c r="M135" s="361"/>
      <c r="N135" s="361"/>
      <c r="O135" s="361"/>
      <c r="P135" s="361"/>
      <c r="Q135" s="361"/>
      <c r="R135" s="361"/>
      <c r="S135" s="361"/>
      <c r="T135" s="361"/>
      <c r="U135" s="361"/>
      <c r="V135" s="361"/>
      <c r="W135" s="361"/>
    </row>
    <row r="136" spans="2:23" s="321" customFormat="1" ht="12.75">
      <c r="B136" s="57"/>
      <c r="D136" s="57"/>
      <c r="H136" s="362"/>
      <c r="I136" s="361"/>
      <c r="J136" s="361"/>
      <c r="K136" s="361"/>
      <c r="L136" s="361"/>
      <c r="M136" s="361"/>
      <c r="N136" s="361"/>
      <c r="O136" s="361"/>
      <c r="P136" s="361"/>
      <c r="Q136" s="361"/>
      <c r="R136" s="361"/>
      <c r="S136" s="361"/>
      <c r="T136" s="361"/>
      <c r="U136" s="361"/>
      <c r="V136" s="361"/>
      <c r="W136" s="361"/>
    </row>
    <row r="137" spans="2:23" s="321" customFormat="1" ht="12.75">
      <c r="B137" s="57"/>
      <c r="D137" s="57"/>
      <c r="H137" s="362"/>
      <c r="I137" s="361"/>
      <c r="J137" s="361"/>
      <c r="K137" s="361"/>
      <c r="L137" s="361"/>
      <c r="M137" s="361"/>
      <c r="N137" s="361"/>
      <c r="O137" s="361"/>
      <c r="P137" s="361"/>
      <c r="Q137" s="361"/>
      <c r="R137" s="361"/>
      <c r="S137" s="361"/>
      <c r="T137" s="361"/>
      <c r="U137" s="361"/>
      <c r="V137" s="361"/>
      <c r="W137" s="361"/>
    </row>
    <row r="138" spans="2:23" s="321" customFormat="1" ht="12.75">
      <c r="B138" s="57"/>
      <c r="D138" s="57"/>
      <c r="H138" s="362"/>
      <c r="I138" s="361"/>
      <c r="J138" s="361"/>
      <c r="K138" s="361"/>
      <c r="L138" s="361"/>
      <c r="M138" s="361"/>
      <c r="N138" s="361"/>
      <c r="O138" s="361"/>
      <c r="P138" s="361"/>
      <c r="Q138" s="361"/>
      <c r="R138" s="361"/>
      <c r="S138" s="361"/>
      <c r="T138" s="361"/>
      <c r="U138" s="361"/>
      <c r="V138" s="361"/>
      <c r="W138" s="361"/>
    </row>
    <row r="139" spans="2:23" s="321" customFormat="1" ht="12.75">
      <c r="B139" s="57"/>
      <c r="D139" s="57"/>
      <c r="H139" s="362"/>
      <c r="I139" s="361"/>
      <c r="J139" s="361"/>
      <c r="K139" s="361"/>
      <c r="L139" s="361"/>
      <c r="M139" s="361"/>
      <c r="N139" s="361"/>
      <c r="O139" s="361"/>
      <c r="P139" s="361"/>
      <c r="Q139" s="361"/>
      <c r="R139" s="361"/>
      <c r="S139" s="361"/>
      <c r="T139" s="361"/>
      <c r="U139" s="361"/>
      <c r="V139" s="361"/>
      <c r="W139" s="361"/>
    </row>
    <row r="140" spans="2:23" s="321" customFormat="1" ht="12.75">
      <c r="B140" s="57"/>
      <c r="D140" s="57"/>
      <c r="H140" s="362"/>
      <c r="I140" s="361"/>
      <c r="J140" s="361"/>
      <c r="K140" s="361"/>
      <c r="L140" s="361"/>
      <c r="M140" s="361"/>
      <c r="N140" s="361"/>
      <c r="O140" s="361"/>
      <c r="P140" s="361"/>
      <c r="Q140" s="361"/>
      <c r="R140" s="361"/>
      <c r="S140" s="361"/>
      <c r="T140" s="361"/>
      <c r="U140" s="361"/>
      <c r="V140" s="361"/>
      <c r="W140" s="361"/>
    </row>
    <row r="141" spans="2:23" s="321" customFormat="1" ht="12.75">
      <c r="B141" s="57"/>
      <c r="D141" s="57"/>
      <c r="H141" s="362"/>
      <c r="I141" s="361"/>
      <c r="J141" s="361"/>
      <c r="K141" s="361"/>
      <c r="L141" s="361"/>
      <c r="M141" s="361"/>
      <c r="N141" s="361"/>
      <c r="O141" s="361"/>
      <c r="P141" s="361"/>
      <c r="Q141" s="361"/>
      <c r="R141" s="361"/>
      <c r="S141" s="361"/>
      <c r="T141" s="361"/>
      <c r="U141" s="361"/>
      <c r="V141" s="361"/>
      <c r="W141" s="361"/>
    </row>
    <row r="142" spans="2:23" s="321" customFormat="1" ht="12.75">
      <c r="B142" s="57"/>
      <c r="D142" s="57"/>
      <c r="H142" s="362"/>
      <c r="I142" s="361"/>
      <c r="J142" s="361"/>
      <c r="K142" s="361"/>
      <c r="L142" s="361"/>
      <c r="M142" s="361"/>
      <c r="N142" s="361"/>
      <c r="O142" s="361"/>
      <c r="P142" s="361"/>
      <c r="Q142" s="361"/>
      <c r="R142" s="361"/>
      <c r="S142" s="361"/>
      <c r="T142" s="361"/>
      <c r="U142" s="361"/>
      <c r="V142" s="361"/>
      <c r="W142" s="361"/>
    </row>
    <row r="143" spans="2:23" s="321" customFormat="1" ht="12.75">
      <c r="B143" s="57"/>
      <c r="D143" s="57"/>
      <c r="H143" s="362"/>
      <c r="I143" s="361"/>
      <c r="J143" s="361"/>
      <c r="K143" s="361"/>
      <c r="L143" s="361"/>
      <c r="M143" s="361"/>
      <c r="N143" s="361"/>
      <c r="O143" s="361"/>
      <c r="P143" s="361"/>
      <c r="Q143" s="361"/>
      <c r="R143" s="361"/>
      <c r="S143" s="361"/>
      <c r="T143" s="361"/>
      <c r="U143" s="361"/>
      <c r="V143" s="361"/>
      <c r="W143" s="361"/>
    </row>
    <row r="144" spans="2:23" s="321" customFormat="1" ht="12.75">
      <c r="B144" s="57"/>
      <c r="D144" s="57"/>
      <c r="H144" s="362"/>
      <c r="I144" s="361"/>
      <c r="J144" s="361"/>
      <c r="K144" s="361"/>
      <c r="L144" s="361"/>
      <c r="M144" s="361"/>
      <c r="N144" s="361"/>
      <c r="O144" s="361"/>
      <c r="P144" s="361"/>
      <c r="Q144" s="361"/>
      <c r="R144" s="361"/>
      <c r="S144" s="361"/>
      <c r="T144" s="361"/>
      <c r="U144" s="361"/>
      <c r="V144" s="361"/>
      <c r="W144" s="361"/>
    </row>
    <row r="145" spans="2:23" s="321" customFormat="1" ht="12.75">
      <c r="B145" s="57"/>
      <c r="D145" s="57"/>
      <c r="H145" s="362"/>
      <c r="I145" s="361"/>
      <c r="J145" s="361"/>
      <c r="K145" s="361"/>
      <c r="L145" s="361"/>
      <c r="M145" s="361"/>
      <c r="N145" s="361"/>
      <c r="O145" s="361"/>
      <c r="P145" s="361"/>
      <c r="Q145" s="361"/>
      <c r="R145" s="361"/>
      <c r="S145" s="361"/>
      <c r="T145" s="361"/>
      <c r="U145" s="361"/>
      <c r="V145" s="361"/>
      <c r="W145" s="361"/>
    </row>
    <row r="146" spans="2:23" s="321" customFormat="1" ht="12.75">
      <c r="B146" s="57"/>
      <c r="D146" s="57"/>
      <c r="H146" s="362"/>
      <c r="I146" s="361"/>
      <c r="J146" s="361"/>
      <c r="K146" s="361"/>
      <c r="L146" s="361"/>
      <c r="M146" s="361"/>
      <c r="N146" s="361"/>
      <c r="O146" s="361"/>
      <c r="P146" s="361"/>
      <c r="Q146" s="361"/>
      <c r="R146" s="361"/>
      <c r="S146" s="361"/>
      <c r="T146" s="361"/>
      <c r="U146" s="361"/>
      <c r="V146" s="361"/>
      <c r="W146" s="361"/>
    </row>
    <row r="147" spans="2:23" s="321" customFormat="1" ht="12.75">
      <c r="B147" s="57"/>
      <c r="D147" s="57"/>
      <c r="H147" s="362"/>
      <c r="I147" s="361"/>
      <c r="J147" s="361"/>
      <c r="K147" s="361"/>
      <c r="L147" s="361"/>
      <c r="M147" s="361"/>
      <c r="N147" s="361"/>
      <c r="O147" s="361"/>
      <c r="P147" s="361"/>
      <c r="Q147" s="361"/>
      <c r="R147" s="361"/>
      <c r="S147" s="361"/>
      <c r="T147" s="361"/>
      <c r="U147" s="361"/>
      <c r="V147" s="361"/>
      <c r="W147" s="361"/>
    </row>
    <row r="148" spans="2:23" s="321" customFormat="1" ht="12.75">
      <c r="B148" s="57"/>
      <c r="D148" s="57"/>
      <c r="H148" s="362"/>
      <c r="I148" s="361"/>
      <c r="J148" s="361"/>
      <c r="K148" s="361"/>
      <c r="L148" s="361"/>
      <c r="M148" s="361"/>
      <c r="N148" s="361"/>
      <c r="O148" s="361"/>
      <c r="P148" s="361"/>
      <c r="Q148" s="361"/>
      <c r="R148" s="361"/>
      <c r="S148" s="361"/>
      <c r="T148" s="361"/>
      <c r="U148" s="361"/>
      <c r="V148" s="361"/>
      <c r="W148" s="361"/>
    </row>
    <row r="149" spans="2:23" s="321" customFormat="1" ht="12.75">
      <c r="B149" s="57"/>
      <c r="D149" s="57"/>
      <c r="H149" s="362"/>
      <c r="I149" s="361"/>
      <c r="J149" s="361"/>
      <c r="K149" s="361"/>
      <c r="L149" s="361"/>
      <c r="M149" s="361"/>
      <c r="N149" s="361"/>
      <c r="O149" s="361"/>
      <c r="P149" s="361"/>
      <c r="Q149" s="361"/>
      <c r="R149" s="361"/>
      <c r="S149" s="361"/>
      <c r="T149" s="361"/>
      <c r="U149" s="361"/>
      <c r="V149" s="361"/>
      <c r="W149" s="361"/>
    </row>
    <row r="150" spans="2:23" s="321" customFormat="1" ht="12.75">
      <c r="B150" s="57"/>
      <c r="D150" s="57"/>
      <c r="H150" s="362"/>
      <c r="I150" s="361"/>
      <c r="J150" s="361"/>
      <c r="K150" s="361"/>
      <c r="L150" s="361"/>
      <c r="M150" s="361"/>
      <c r="N150" s="361"/>
      <c r="O150" s="361"/>
      <c r="P150" s="361"/>
      <c r="Q150" s="361"/>
      <c r="R150" s="361"/>
      <c r="S150" s="361"/>
      <c r="T150" s="361"/>
      <c r="U150" s="361"/>
      <c r="V150" s="361"/>
      <c r="W150" s="361"/>
    </row>
    <row r="151" spans="2:23" s="321" customFormat="1" ht="12.75">
      <c r="B151" s="57"/>
      <c r="D151" s="57"/>
      <c r="H151" s="362"/>
      <c r="I151" s="361"/>
      <c r="J151" s="361"/>
      <c r="K151" s="361"/>
      <c r="L151" s="361"/>
      <c r="M151" s="361"/>
      <c r="N151" s="361"/>
      <c r="O151" s="361"/>
      <c r="P151" s="361"/>
      <c r="Q151" s="361"/>
      <c r="R151" s="361"/>
      <c r="S151" s="361"/>
      <c r="T151" s="361"/>
      <c r="U151" s="361"/>
      <c r="V151" s="361"/>
      <c r="W151" s="361"/>
    </row>
    <row r="152" spans="2:23" s="321" customFormat="1" ht="12.75">
      <c r="B152" s="57"/>
      <c r="D152" s="57"/>
      <c r="H152" s="362"/>
      <c r="I152" s="361"/>
      <c r="J152" s="361"/>
      <c r="K152" s="361"/>
      <c r="L152" s="361"/>
      <c r="M152" s="361"/>
      <c r="N152" s="361"/>
      <c r="O152" s="361"/>
      <c r="P152" s="361"/>
      <c r="Q152" s="361"/>
      <c r="R152" s="361"/>
      <c r="S152" s="361"/>
      <c r="T152" s="361"/>
      <c r="U152" s="361"/>
      <c r="V152" s="361"/>
      <c r="W152" s="361"/>
    </row>
    <row r="153" spans="2:23" s="321" customFormat="1" ht="12.75">
      <c r="B153" s="57"/>
      <c r="D153" s="57"/>
      <c r="H153" s="362"/>
      <c r="I153" s="361"/>
      <c r="J153" s="361"/>
      <c r="K153" s="361"/>
      <c r="L153" s="361"/>
      <c r="M153" s="361"/>
      <c r="N153" s="361"/>
      <c r="O153" s="361"/>
      <c r="P153" s="361"/>
      <c r="Q153" s="361"/>
      <c r="R153" s="361"/>
      <c r="S153" s="361"/>
      <c r="T153" s="361"/>
      <c r="U153" s="361"/>
      <c r="V153" s="361"/>
      <c r="W153" s="361"/>
    </row>
    <row r="154" spans="2:23" s="321" customFormat="1" ht="12.75">
      <c r="B154" s="57"/>
      <c r="D154" s="57"/>
      <c r="H154" s="362"/>
      <c r="I154" s="361"/>
      <c r="J154" s="361"/>
      <c r="K154" s="361"/>
      <c r="L154" s="361"/>
      <c r="M154" s="361"/>
      <c r="N154" s="361"/>
      <c r="O154" s="361"/>
      <c r="P154" s="361"/>
      <c r="Q154" s="361"/>
      <c r="R154" s="361"/>
      <c r="S154" s="361"/>
      <c r="T154" s="361"/>
      <c r="U154" s="361"/>
      <c r="V154" s="361"/>
      <c r="W154" s="361"/>
    </row>
    <row r="155" spans="2:23" s="321" customFormat="1" ht="12.75">
      <c r="B155" s="57"/>
      <c r="D155" s="57"/>
      <c r="H155" s="362"/>
      <c r="I155" s="361"/>
      <c r="J155" s="361"/>
      <c r="K155" s="361"/>
      <c r="L155" s="361"/>
      <c r="M155" s="361"/>
      <c r="N155" s="361"/>
      <c r="O155" s="361"/>
      <c r="P155" s="361"/>
      <c r="Q155" s="361"/>
      <c r="R155" s="361"/>
      <c r="S155" s="361"/>
      <c r="T155" s="361"/>
      <c r="U155" s="361"/>
      <c r="V155" s="361"/>
      <c r="W155" s="361"/>
    </row>
    <row r="156" spans="2:23" s="321" customFormat="1" ht="12.75">
      <c r="B156" s="57"/>
      <c r="D156" s="57"/>
      <c r="H156" s="362"/>
      <c r="I156" s="361"/>
      <c r="J156" s="361"/>
      <c r="K156" s="361"/>
      <c r="L156" s="361"/>
      <c r="M156" s="361"/>
      <c r="N156" s="361"/>
      <c r="O156" s="361"/>
      <c r="P156" s="361"/>
      <c r="Q156" s="361"/>
      <c r="R156" s="361"/>
      <c r="S156" s="361"/>
      <c r="T156" s="361"/>
      <c r="U156" s="361"/>
      <c r="V156" s="361"/>
      <c r="W156" s="361"/>
    </row>
    <row r="157" spans="2:23" s="321" customFormat="1" ht="12.75">
      <c r="B157" s="57"/>
      <c r="D157" s="57"/>
      <c r="H157" s="362"/>
      <c r="I157" s="361"/>
      <c r="J157" s="361"/>
      <c r="K157" s="361"/>
      <c r="L157" s="361"/>
      <c r="M157" s="361"/>
      <c r="N157" s="361"/>
      <c r="O157" s="361"/>
      <c r="P157" s="361"/>
      <c r="Q157" s="361"/>
      <c r="R157" s="361"/>
      <c r="S157" s="361"/>
      <c r="T157" s="361"/>
      <c r="U157" s="361"/>
      <c r="V157" s="361"/>
      <c r="W157" s="361"/>
    </row>
    <row r="158" spans="1:7" ht="12.75">
      <c r="A158" s="321"/>
      <c r="C158" s="321"/>
      <c r="E158" s="321"/>
      <c r="F158" s="321"/>
      <c r="G158" s="321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5" r:id="rId3"/>
  <headerFooter alignWithMargins="0">
    <oddFooter>&amp;C&amp;A&amp;RPage &amp;P</oddFooter>
  </headerFooter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P40"/>
  <sheetViews>
    <sheetView zoomScalePageLayoutView="0" workbookViewId="0" topLeftCell="A10">
      <selection activeCell="A1" sqref="A1"/>
    </sheetView>
  </sheetViews>
  <sheetFormatPr defaultColWidth="9.140625" defaultRowHeight="12.75"/>
  <cols>
    <col min="1" max="1" width="6.140625" style="9" customWidth="1"/>
    <col min="2" max="2" width="5.7109375" style="9" customWidth="1"/>
    <col min="3" max="4" width="16.7109375" style="9" customWidth="1"/>
    <col min="5" max="5" width="15.00390625" style="9" customWidth="1"/>
    <col min="6" max="6" width="5.7109375" style="9" customWidth="1"/>
    <col min="7" max="8" width="16.7109375" style="9" customWidth="1"/>
    <col min="9" max="14" width="10.7109375" style="9" customWidth="1"/>
    <col min="15" max="15" width="4.00390625" style="9" customWidth="1"/>
    <col min="16" max="16384" width="9.140625" style="9" customWidth="1"/>
  </cols>
  <sheetData>
    <row r="1" ht="23.25" customHeight="1" thickBot="1">
      <c r="A1" s="9" t="s">
        <v>16</v>
      </c>
    </row>
    <row r="2" spans="2:16" ht="15" customHeight="1">
      <c r="B2" s="138"/>
      <c r="C2" s="139"/>
      <c r="D2" s="139"/>
      <c r="E2" s="139"/>
      <c r="F2" s="139"/>
      <c r="G2" s="139"/>
      <c r="H2" s="139"/>
      <c r="I2" s="140"/>
      <c r="J2" s="10"/>
      <c r="K2" s="10"/>
      <c r="L2" s="10"/>
      <c r="M2" s="10"/>
      <c r="N2" s="10"/>
      <c r="O2" s="10"/>
      <c r="P2" s="11"/>
    </row>
    <row r="3" spans="2:16" ht="21" customHeight="1">
      <c r="B3" s="141"/>
      <c r="C3" s="142"/>
      <c r="D3" s="143"/>
      <c r="E3" s="142" t="s">
        <v>17</v>
      </c>
      <c r="F3" s="143"/>
      <c r="G3" s="142"/>
      <c r="H3" s="143"/>
      <c r="I3" s="144"/>
      <c r="J3" s="12"/>
      <c r="K3" s="12"/>
      <c r="L3" s="12"/>
      <c r="M3" s="12"/>
      <c r="N3" s="12"/>
      <c r="O3" s="13"/>
      <c r="P3" s="11"/>
    </row>
    <row r="4" spans="2:16" ht="15" customHeight="1" thickBot="1">
      <c r="B4" s="141"/>
      <c r="C4" s="145"/>
      <c r="D4" s="146"/>
      <c r="E4" s="145"/>
      <c r="F4" s="145"/>
      <c r="G4" s="145"/>
      <c r="H4" s="147"/>
      <c r="I4" s="144"/>
      <c r="J4" s="14"/>
      <c r="K4" s="14"/>
      <c r="L4" s="14"/>
      <c r="M4" s="14"/>
      <c r="N4" s="14"/>
      <c r="O4" s="10"/>
      <c r="P4" s="11"/>
    </row>
    <row r="5" spans="2:16" s="15" customFormat="1" ht="15" customHeight="1">
      <c r="B5" s="148"/>
      <c r="C5" s="149"/>
      <c r="D5" s="149"/>
      <c r="E5" s="149"/>
      <c r="F5" s="149"/>
      <c r="G5" s="149"/>
      <c r="H5" s="149"/>
      <c r="I5" s="150"/>
      <c r="J5" s="14"/>
      <c r="K5" s="14"/>
      <c r="L5" s="14"/>
      <c r="M5" s="14"/>
      <c r="N5" s="14"/>
      <c r="O5" s="12"/>
      <c r="P5" s="16"/>
    </row>
    <row r="6" spans="2:16" s="46" customFormat="1" ht="15" customHeight="1">
      <c r="B6" s="151"/>
      <c r="C6" s="152"/>
      <c r="D6" s="152"/>
      <c r="E6" s="152"/>
      <c r="F6" s="152"/>
      <c r="G6" s="152"/>
      <c r="H6" s="152"/>
      <c r="I6" s="153"/>
      <c r="J6" s="14"/>
      <c r="K6" s="14"/>
      <c r="L6" s="14"/>
      <c r="M6" s="14"/>
      <c r="N6" s="14"/>
      <c r="O6" s="12"/>
      <c r="P6" s="14"/>
    </row>
    <row r="7" spans="2:16" s="46" customFormat="1" ht="15" customHeight="1">
      <c r="B7" s="151"/>
      <c r="C7" s="152"/>
      <c r="D7" s="152"/>
      <c r="E7" s="152"/>
      <c r="F7" s="152"/>
      <c r="G7" s="152"/>
      <c r="H7" s="152"/>
      <c r="I7" s="153"/>
      <c r="J7" s="14"/>
      <c r="K7" s="14"/>
      <c r="L7" s="14"/>
      <c r="M7" s="14"/>
      <c r="N7" s="14"/>
      <c r="O7" s="12"/>
      <c r="P7" s="14"/>
    </row>
    <row r="8" spans="2:16" s="46" customFormat="1" ht="15" customHeight="1">
      <c r="B8" s="151"/>
      <c r="C8" s="152"/>
      <c r="D8" s="152"/>
      <c r="E8" s="152"/>
      <c r="F8" s="152"/>
      <c r="G8" s="152"/>
      <c r="H8" s="152"/>
      <c r="I8" s="153"/>
      <c r="J8" s="14"/>
      <c r="K8" s="14"/>
      <c r="L8" s="14"/>
      <c r="M8" s="14"/>
      <c r="N8" s="14"/>
      <c r="O8" s="12"/>
      <c r="P8" s="14"/>
    </row>
    <row r="9" spans="2:16" s="46" customFormat="1" ht="15" customHeight="1">
      <c r="B9" s="151"/>
      <c r="C9" s="152"/>
      <c r="D9" s="152"/>
      <c r="E9" s="152"/>
      <c r="F9" s="152"/>
      <c r="G9" s="152"/>
      <c r="H9" s="152"/>
      <c r="I9" s="153"/>
      <c r="J9" s="14"/>
      <c r="K9" s="14"/>
      <c r="L9" s="14"/>
      <c r="M9" s="14"/>
      <c r="N9" s="14"/>
      <c r="O9" s="12"/>
      <c r="P9" s="14"/>
    </row>
    <row r="10" spans="2:16" s="46" customFormat="1" ht="15" customHeight="1">
      <c r="B10" s="151"/>
      <c r="C10" s="152"/>
      <c r="D10" s="152"/>
      <c r="E10" s="152"/>
      <c r="F10" s="152"/>
      <c r="G10" s="152"/>
      <c r="H10" s="152"/>
      <c r="I10" s="153"/>
      <c r="J10" s="14"/>
      <c r="K10" s="14"/>
      <c r="L10" s="14"/>
      <c r="M10" s="14"/>
      <c r="N10" s="14"/>
      <c r="O10" s="12"/>
      <c r="P10" s="14"/>
    </row>
    <row r="11" spans="2:16" s="46" customFormat="1" ht="15" customHeight="1">
      <c r="B11" s="151"/>
      <c r="C11" s="152"/>
      <c r="D11" s="152"/>
      <c r="E11" s="152"/>
      <c r="F11" s="152"/>
      <c r="G11" s="152"/>
      <c r="H11" s="152"/>
      <c r="I11" s="153"/>
      <c r="J11" s="14"/>
      <c r="K11" s="14"/>
      <c r="L11" s="14"/>
      <c r="M11" s="14"/>
      <c r="N11" s="14"/>
      <c r="O11" s="12"/>
      <c r="P11" s="14"/>
    </row>
    <row r="12" spans="2:16" s="46" customFormat="1" ht="15" customHeight="1">
      <c r="B12" s="151"/>
      <c r="C12" s="152"/>
      <c r="D12" s="152"/>
      <c r="E12" s="152"/>
      <c r="F12" s="152"/>
      <c r="G12" s="152"/>
      <c r="H12" s="152"/>
      <c r="I12" s="153"/>
      <c r="J12" s="14"/>
      <c r="K12" s="14"/>
      <c r="L12" s="14"/>
      <c r="M12" s="14"/>
      <c r="N12" s="14"/>
      <c r="O12" s="12"/>
      <c r="P12" s="14"/>
    </row>
    <row r="13" spans="2:16" s="46" customFormat="1" ht="15" customHeight="1">
      <c r="B13" s="151"/>
      <c r="C13" s="152"/>
      <c r="D13" s="152"/>
      <c r="E13" s="152"/>
      <c r="F13" s="152"/>
      <c r="G13" s="152"/>
      <c r="H13" s="152"/>
      <c r="I13" s="153"/>
      <c r="J13" s="14"/>
      <c r="K13" s="14"/>
      <c r="L13" s="14"/>
      <c r="M13" s="14"/>
      <c r="N13" s="14"/>
      <c r="O13" s="12"/>
      <c r="P13" s="14"/>
    </row>
    <row r="14" spans="2:16" s="46" customFormat="1" ht="15" customHeight="1">
      <c r="B14" s="151"/>
      <c r="C14" s="396"/>
      <c r="D14" s="396"/>
      <c r="E14" s="396"/>
      <c r="F14" s="152"/>
      <c r="G14" s="152"/>
      <c r="H14" s="152"/>
      <c r="I14" s="153"/>
      <c r="J14" s="14"/>
      <c r="K14" s="14"/>
      <c r="L14" s="14"/>
      <c r="M14" s="14"/>
      <c r="N14" s="14"/>
      <c r="O14" s="12"/>
      <c r="P14" s="14"/>
    </row>
    <row r="15" spans="2:16" s="46" customFormat="1" ht="15" customHeight="1">
      <c r="B15" s="151"/>
      <c r="C15" s="152"/>
      <c r="D15" s="152"/>
      <c r="E15" s="152"/>
      <c r="F15" s="152"/>
      <c r="G15" s="152"/>
      <c r="H15" s="152"/>
      <c r="I15" s="153"/>
      <c r="J15" s="14"/>
      <c r="K15" s="14"/>
      <c r="L15" s="14"/>
      <c r="M15" s="14"/>
      <c r="N15" s="14"/>
      <c r="O15" s="12"/>
      <c r="P15" s="14"/>
    </row>
    <row r="16" spans="2:16" s="46" customFormat="1" ht="15" customHeight="1">
      <c r="B16" s="151"/>
      <c r="C16" s="152"/>
      <c r="D16" s="152"/>
      <c r="E16" s="152"/>
      <c r="F16" s="152"/>
      <c r="G16" s="152"/>
      <c r="H16" s="152"/>
      <c r="I16" s="153"/>
      <c r="J16" s="14"/>
      <c r="K16" s="14"/>
      <c r="L16" s="14"/>
      <c r="M16" s="14"/>
      <c r="N16" s="14"/>
      <c r="O16" s="12"/>
      <c r="P16" s="14"/>
    </row>
    <row r="17" spans="2:16" s="46" customFormat="1" ht="15" customHeight="1">
      <c r="B17" s="151"/>
      <c r="C17" s="152"/>
      <c r="D17" s="152"/>
      <c r="E17" s="152"/>
      <c r="F17" s="152"/>
      <c r="G17" s="152"/>
      <c r="H17" s="152"/>
      <c r="I17" s="153"/>
      <c r="J17" s="14"/>
      <c r="K17" s="14"/>
      <c r="L17" s="14"/>
      <c r="M17" s="14"/>
      <c r="N17" s="14"/>
      <c r="O17" s="12"/>
      <c r="P17" s="14"/>
    </row>
    <row r="18" spans="2:16" s="46" customFormat="1" ht="15" customHeight="1">
      <c r="B18" s="151"/>
      <c r="C18" s="152"/>
      <c r="D18" s="152"/>
      <c r="E18" s="152"/>
      <c r="F18" s="152"/>
      <c r="G18" s="152"/>
      <c r="H18" s="152"/>
      <c r="I18" s="153"/>
      <c r="J18" s="14"/>
      <c r="K18" s="14"/>
      <c r="L18" s="14"/>
      <c r="M18" s="14"/>
      <c r="N18" s="14"/>
      <c r="O18" s="12"/>
      <c r="P18" s="14"/>
    </row>
    <row r="19" spans="2:16" s="46" customFormat="1" ht="15" customHeight="1">
      <c r="B19" s="151"/>
      <c r="C19" s="152"/>
      <c r="D19" s="152"/>
      <c r="E19" s="152"/>
      <c r="F19" s="152"/>
      <c r="G19" s="152"/>
      <c r="H19" s="152"/>
      <c r="I19" s="153"/>
      <c r="J19" s="14"/>
      <c r="K19" s="14"/>
      <c r="L19" s="14"/>
      <c r="M19" s="14"/>
      <c r="N19" s="14"/>
      <c r="O19" s="12"/>
      <c r="P19" s="14"/>
    </row>
    <row r="20" spans="2:16" s="46" customFormat="1" ht="15" customHeight="1">
      <c r="B20" s="151"/>
      <c r="C20" s="152"/>
      <c r="D20" s="152"/>
      <c r="E20" s="152"/>
      <c r="F20" s="152"/>
      <c r="G20" s="152"/>
      <c r="H20" s="152"/>
      <c r="I20" s="153"/>
      <c r="J20" s="14"/>
      <c r="K20" s="14"/>
      <c r="L20" s="14"/>
      <c r="M20" s="14"/>
      <c r="N20" s="14"/>
      <c r="O20" s="12"/>
      <c r="P20" s="14"/>
    </row>
    <row r="21" spans="2:16" s="46" customFormat="1" ht="15.75" customHeight="1">
      <c r="B21" s="151"/>
      <c r="C21" s="152"/>
      <c r="D21" s="152"/>
      <c r="E21" s="152"/>
      <c r="F21" s="152"/>
      <c r="G21" s="152"/>
      <c r="H21" s="152"/>
      <c r="I21" s="153"/>
      <c r="J21" s="14"/>
      <c r="K21" s="14"/>
      <c r="L21" s="14"/>
      <c r="M21" s="14"/>
      <c r="N21" s="14"/>
      <c r="O21" s="12"/>
      <c r="P21" s="14"/>
    </row>
    <row r="22" spans="2:16" s="46" customFormat="1" ht="15.75" customHeight="1">
      <c r="B22" s="151"/>
      <c r="C22" s="152"/>
      <c r="D22" s="152"/>
      <c r="E22" s="152"/>
      <c r="F22" s="152"/>
      <c r="G22" s="152"/>
      <c r="H22" s="152"/>
      <c r="I22" s="153"/>
      <c r="J22" s="14"/>
      <c r="K22" s="14"/>
      <c r="L22" s="14"/>
      <c r="M22" s="14"/>
      <c r="N22" s="14"/>
      <c r="O22" s="12"/>
      <c r="P22" s="14"/>
    </row>
    <row r="23" spans="2:16" s="46" customFormat="1" ht="15" customHeight="1">
      <c r="B23" s="151"/>
      <c r="C23" s="152"/>
      <c r="D23" s="152"/>
      <c r="E23" s="152"/>
      <c r="F23" s="152"/>
      <c r="G23" s="152"/>
      <c r="H23" s="152"/>
      <c r="I23" s="153"/>
      <c r="J23" s="14"/>
      <c r="K23" s="14"/>
      <c r="L23" s="14"/>
      <c r="M23" s="14"/>
      <c r="N23" s="14"/>
      <c r="O23" s="12"/>
      <c r="P23" s="14"/>
    </row>
    <row r="24" spans="2:16" s="46" customFormat="1" ht="15" customHeight="1">
      <c r="B24" s="151"/>
      <c r="C24" s="152"/>
      <c r="D24" s="152"/>
      <c r="E24" s="152"/>
      <c r="F24" s="152"/>
      <c r="G24" s="152"/>
      <c r="H24" s="152"/>
      <c r="I24" s="153"/>
      <c r="J24" s="14"/>
      <c r="K24" s="14"/>
      <c r="L24" s="14"/>
      <c r="M24" s="14"/>
      <c r="N24" s="14"/>
      <c r="O24" s="12"/>
      <c r="P24" s="14"/>
    </row>
    <row r="25" spans="2:16" s="46" customFormat="1" ht="15" customHeight="1">
      <c r="B25" s="151"/>
      <c r="C25" s="152"/>
      <c r="D25" s="152"/>
      <c r="E25" s="152"/>
      <c r="F25" s="152"/>
      <c r="G25" s="152"/>
      <c r="H25" s="152"/>
      <c r="I25" s="153"/>
      <c r="J25" s="14"/>
      <c r="K25" s="14"/>
      <c r="L25" s="14"/>
      <c r="M25" s="14"/>
      <c r="N25" s="14"/>
      <c r="O25" s="12"/>
      <c r="P25" s="14"/>
    </row>
    <row r="26" spans="2:16" s="46" customFormat="1" ht="15" customHeight="1">
      <c r="B26" s="151"/>
      <c r="C26" s="152"/>
      <c r="D26" s="154"/>
      <c r="E26" s="152"/>
      <c r="F26" s="152"/>
      <c r="G26" s="152"/>
      <c r="H26" s="152"/>
      <c r="I26" s="153"/>
      <c r="J26" s="14"/>
      <c r="K26" s="14"/>
      <c r="L26" s="14"/>
      <c r="M26" s="14"/>
      <c r="N26" s="14"/>
      <c r="O26" s="12"/>
      <c r="P26" s="14"/>
    </row>
    <row r="27" spans="1:16" s="46" customFormat="1" ht="15" customHeight="1">
      <c r="A27" s="14"/>
      <c r="B27" s="151"/>
      <c r="C27" s="154"/>
      <c r="D27" s="154"/>
      <c r="E27" s="152"/>
      <c r="F27" s="152"/>
      <c r="G27" s="152"/>
      <c r="H27" s="152"/>
      <c r="I27" s="153"/>
      <c r="J27" s="14"/>
      <c r="K27" s="14"/>
      <c r="L27" s="14"/>
      <c r="M27" s="14"/>
      <c r="N27" s="14"/>
      <c r="O27" s="12"/>
      <c r="P27" s="14"/>
    </row>
    <row r="28" spans="1:16" s="46" customFormat="1" ht="15" customHeight="1">
      <c r="A28" s="14"/>
      <c r="B28" s="151"/>
      <c r="C28" s="154"/>
      <c r="D28" s="154"/>
      <c r="E28" s="152"/>
      <c r="F28" s="152"/>
      <c r="G28" s="152"/>
      <c r="H28" s="152"/>
      <c r="I28" s="153"/>
      <c r="J28" s="14"/>
      <c r="K28" s="14"/>
      <c r="L28" s="14"/>
      <c r="M28" s="14"/>
      <c r="N28" s="14"/>
      <c r="O28" s="12"/>
      <c r="P28" s="14"/>
    </row>
    <row r="29" spans="1:16" s="46" customFormat="1" ht="15" customHeight="1">
      <c r="A29" s="14"/>
      <c r="B29" s="151"/>
      <c r="C29" s="154"/>
      <c r="D29" s="154"/>
      <c r="E29" s="152"/>
      <c r="F29" s="152"/>
      <c r="G29" s="152"/>
      <c r="H29" s="152"/>
      <c r="I29" s="153"/>
      <c r="J29" s="14"/>
      <c r="K29" s="14"/>
      <c r="L29" s="14"/>
      <c r="M29" s="14"/>
      <c r="N29" s="14"/>
      <c r="O29" s="12"/>
      <c r="P29" s="14"/>
    </row>
    <row r="30" spans="1:16" s="46" customFormat="1" ht="15" customHeight="1">
      <c r="A30" s="14"/>
      <c r="B30" s="151"/>
      <c r="C30" s="152"/>
      <c r="D30" s="152"/>
      <c r="E30" s="152"/>
      <c r="F30" s="152"/>
      <c r="G30" s="152"/>
      <c r="H30" s="152"/>
      <c r="I30" s="153"/>
      <c r="J30" s="14"/>
      <c r="K30" s="14"/>
      <c r="L30" s="14"/>
      <c r="M30" s="14"/>
      <c r="N30" s="14"/>
      <c r="O30" s="12"/>
      <c r="P30" s="14"/>
    </row>
    <row r="31" spans="1:16" s="46" customFormat="1" ht="15" customHeight="1">
      <c r="A31" s="14"/>
      <c r="B31" s="151"/>
      <c r="C31" s="152"/>
      <c r="D31" s="152"/>
      <c r="E31" s="152"/>
      <c r="F31" s="152"/>
      <c r="G31" s="152"/>
      <c r="H31" s="152"/>
      <c r="I31" s="153"/>
      <c r="J31" s="12"/>
      <c r="K31" s="12"/>
      <c r="L31" s="12"/>
      <c r="M31" s="12"/>
      <c r="N31" s="12"/>
      <c r="O31" s="12"/>
      <c r="P31" s="14"/>
    </row>
    <row r="32" spans="1:16" s="46" customFormat="1" ht="15" customHeight="1">
      <c r="A32" s="14"/>
      <c r="B32" s="151"/>
      <c r="C32" s="152"/>
      <c r="D32" s="152"/>
      <c r="E32" s="152"/>
      <c r="F32" s="152"/>
      <c r="G32" s="152"/>
      <c r="H32" s="152"/>
      <c r="I32" s="153"/>
      <c r="J32" s="12"/>
      <c r="K32" s="12"/>
      <c r="L32" s="12"/>
      <c r="M32" s="12"/>
      <c r="N32" s="12"/>
      <c r="O32" s="12"/>
      <c r="P32" s="14"/>
    </row>
    <row r="33" spans="1:16" s="46" customFormat="1" ht="15" customHeight="1">
      <c r="A33" s="14"/>
      <c r="B33" s="151"/>
      <c r="C33" s="152"/>
      <c r="D33" s="152"/>
      <c r="E33" s="152"/>
      <c r="F33" s="152"/>
      <c r="G33" s="152"/>
      <c r="H33" s="152"/>
      <c r="I33" s="153"/>
      <c r="J33" s="12"/>
      <c r="K33" s="12"/>
      <c r="L33" s="12"/>
      <c r="M33" s="12"/>
      <c r="N33" s="12"/>
      <c r="O33" s="12"/>
      <c r="P33" s="14"/>
    </row>
    <row r="34" spans="1:16" s="46" customFormat="1" ht="15" customHeight="1">
      <c r="A34" s="14"/>
      <c r="B34" s="151"/>
      <c r="C34" s="152"/>
      <c r="D34" s="152"/>
      <c r="E34" s="152"/>
      <c r="F34" s="152"/>
      <c r="G34" s="152"/>
      <c r="H34" s="152"/>
      <c r="I34" s="153"/>
      <c r="J34" s="12"/>
      <c r="K34" s="12"/>
      <c r="L34" s="12"/>
      <c r="M34" s="12"/>
      <c r="N34" s="12"/>
      <c r="O34" s="12"/>
      <c r="P34" s="14"/>
    </row>
    <row r="35" spans="1:16" s="46" customFormat="1" ht="15" customHeight="1">
      <c r="A35" s="14"/>
      <c r="B35" s="151"/>
      <c r="C35" s="152"/>
      <c r="D35" s="152"/>
      <c r="E35" s="152"/>
      <c r="F35" s="155"/>
      <c r="G35" s="152"/>
      <c r="H35" s="152"/>
      <c r="I35" s="153"/>
      <c r="J35" s="12"/>
      <c r="K35" s="12"/>
      <c r="L35" s="12"/>
      <c r="M35" s="12"/>
      <c r="N35" s="12"/>
      <c r="O35" s="12"/>
      <c r="P35" s="14"/>
    </row>
    <row r="36" spans="1:16" s="46" customFormat="1" ht="15" customHeight="1">
      <c r="A36" s="14"/>
      <c r="B36" s="151"/>
      <c r="C36" s="152"/>
      <c r="D36" s="152"/>
      <c r="E36" s="152"/>
      <c r="F36" s="155"/>
      <c r="G36" s="152"/>
      <c r="H36" s="156"/>
      <c r="I36" s="153"/>
      <c r="J36" s="12"/>
      <c r="K36" s="12"/>
      <c r="L36" s="12"/>
      <c r="M36" s="12"/>
      <c r="N36" s="12"/>
      <c r="O36" s="12"/>
      <c r="P36" s="14"/>
    </row>
    <row r="37" spans="1:16" s="46" customFormat="1" ht="15" customHeight="1">
      <c r="A37" s="14"/>
      <c r="B37" s="151"/>
      <c r="C37" s="152"/>
      <c r="D37" s="152"/>
      <c r="E37" s="152"/>
      <c r="F37" s="155"/>
      <c r="G37" s="152"/>
      <c r="H37" s="152"/>
      <c r="I37" s="153"/>
      <c r="J37" s="12"/>
      <c r="K37" s="12"/>
      <c r="L37" s="12"/>
      <c r="M37" s="12"/>
      <c r="N37" s="12"/>
      <c r="O37" s="12"/>
      <c r="P37" s="14"/>
    </row>
    <row r="38" spans="1:16" s="46" customFormat="1" ht="15" customHeight="1">
      <c r="A38" s="14"/>
      <c r="B38" s="151"/>
      <c r="C38" s="152"/>
      <c r="D38" s="152"/>
      <c r="E38" s="152"/>
      <c r="F38" s="155"/>
      <c r="G38" s="152"/>
      <c r="H38" s="152"/>
      <c r="I38" s="153"/>
      <c r="J38" s="12"/>
      <c r="K38" s="12"/>
      <c r="L38" s="12"/>
      <c r="M38" s="12"/>
      <c r="N38" s="12"/>
      <c r="O38" s="12"/>
      <c r="P38" s="14"/>
    </row>
    <row r="39" spans="1:16" s="46" customFormat="1" ht="15" customHeight="1">
      <c r="A39" s="14"/>
      <c r="B39" s="151"/>
      <c r="C39" s="152"/>
      <c r="D39" s="152"/>
      <c r="E39" s="152"/>
      <c r="F39" s="155"/>
      <c r="G39" s="152"/>
      <c r="H39" s="152"/>
      <c r="I39" s="153"/>
      <c r="J39" s="12"/>
      <c r="K39" s="12"/>
      <c r="L39" s="12"/>
      <c r="M39" s="12"/>
      <c r="N39" s="12"/>
      <c r="O39" s="12"/>
      <c r="P39" s="14"/>
    </row>
    <row r="40" spans="2:9" ht="22.5" thickBot="1">
      <c r="B40" s="157"/>
      <c r="C40" s="158"/>
      <c r="D40" s="158"/>
      <c r="E40" s="159"/>
      <c r="F40" s="159"/>
      <c r="G40" s="159"/>
      <c r="H40" s="159"/>
      <c r="I40" s="160"/>
    </row>
  </sheetData>
  <sheetProtection/>
  <mergeCells count="1">
    <mergeCell ref="C14:E1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6" r:id="rId2"/>
  <headerFooter alignWithMargins="0">
    <oddFooter>&amp;C&amp;A&amp;RPage 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9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6384" width="9.140625" style="44" customWidth="1"/>
  </cols>
  <sheetData>
    <row r="1" ht="15" customHeight="1">
      <c r="A1" s="44" t="s">
        <v>149</v>
      </c>
    </row>
    <row r="2" ht="15" customHeight="1">
      <c r="A2" s="45" t="s">
        <v>150</v>
      </c>
    </row>
    <row r="3" ht="15" customHeight="1">
      <c r="A3" s="45" t="s">
        <v>151</v>
      </c>
    </row>
    <row r="4" ht="15" customHeight="1">
      <c r="A4" s="45" t="s">
        <v>152</v>
      </c>
    </row>
    <row r="5" ht="15" customHeight="1">
      <c r="A5" s="45" t="s">
        <v>153</v>
      </c>
    </row>
    <row r="6" ht="15" customHeight="1">
      <c r="A6" s="45" t="s">
        <v>154</v>
      </c>
    </row>
    <row r="7" ht="15" customHeight="1">
      <c r="A7" s="45" t="s">
        <v>155</v>
      </c>
    </row>
    <row r="8" ht="15" customHeight="1">
      <c r="A8" s="45" t="s">
        <v>156</v>
      </c>
    </row>
    <row r="9" ht="15" customHeight="1">
      <c r="A9" s="45" t="s">
        <v>148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  <headerFooter>
    <oddFooter>&amp;L&amp;8&amp;F&amp;D&amp;T&amp;C&amp;8&amp;A&amp;R&amp;8Page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9999"/>
    <pageSetUpPr fitToPage="1"/>
  </sheetPr>
  <dimension ref="B1:H36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12.00390625" style="19" customWidth="1"/>
    <col min="2" max="2" width="47.421875" style="19" customWidth="1"/>
    <col min="3" max="4" width="42.8515625" style="19" customWidth="1"/>
    <col min="5" max="5" width="6.7109375" style="19" customWidth="1"/>
    <col min="6" max="8" width="19.8515625" style="19" customWidth="1"/>
    <col min="9" max="9" width="18.28125" style="19" customWidth="1"/>
    <col min="10" max="16384" width="9.140625" style="19" customWidth="1"/>
  </cols>
  <sheetData>
    <row r="1" spans="2:4" ht="34.5">
      <c r="B1" s="20" t="s">
        <v>94</v>
      </c>
      <c r="D1" s="43"/>
    </row>
    <row r="2" spans="2:3" ht="13.5">
      <c r="B2" s="48">
        <f>Tradingname</f>
        <v>0</v>
      </c>
      <c r="C2" s="49"/>
    </row>
    <row r="3" spans="2:3" ht="13.5">
      <c r="B3" s="50" t="s">
        <v>178</v>
      </c>
      <c r="C3" s="51">
        <f>Yearending</f>
        <v>44012</v>
      </c>
    </row>
    <row r="4" ht="20.25">
      <c r="B4" s="17"/>
    </row>
    <row r="5" ht="15">
      <c r="B5" s="28" t="s">
        <v>181</v>
      </c>
    </row>
    <row r="6" spans="2:8" ht="12.75">
      <c r="B6" s="21"/>
      <c r="C6" s="24"/>
      <c r="D6" s="24"/>
      <c r="E6" s="25"/>
      <c r="F6" s="29"/>
      <c r="G6" s="26"/>
      <c r="H6" s="26"/>
    </row>
    <row r="7" spans="2:4" ht="13.5" customHeight="1">
      <c r="B7" s="161" t="s">
        <v>28</v>
      </c>
      <c r="C7" s="162"/>
      <c r="D7" s="163"/>
    </row>
    <row r="8" spans="2:4" ht="13.5" customHeight="1">
      <c r="B8" s="161" t="s">
        <v>177</v>
      </c>
      <c r="C8" s="164"/>
      <c r="D8" s="163"/>
    </row>
    <row r="9" spans="2:4" ht="13.5" customHeight="1">
      <c r="B9" s="161" t="s">
        <v>29</v>
      </c>
      <c r="C9" s="165"/>
      <c r="D9" s="163"/>
    </row>
    <row r="10" spans="2:4" ht="13.5" customHeight="1">
      <c r="B10" s="161" t="s">
        <v>30</v>
      </c>
      <c r="C10" s="165"/>
      <c r="D10" s="163"/>
    </row>
    <row r="11" spans="2:4" ht="12.75">
      <c r="B11" s="163"/>
      <c r="C11" s="163"/>
      <c r="D11" s="163"/>
    </row>
    <row r="12" spans="2:4" ht="15">
      <c r="B12" s="166" t="s">
        <v>182</v>
      </c>
      <c r="C12" s="163"/>
      <c r="D12" s="163"/>
    </row>
    <row r="13" spans="2:4" ht="12.75">
      <c r="B13" s="163"/>
      <c r="C13" s="163"/>
      <c r="D13" s="163"/>
    </row>
    <row r="14" spans="2:4" ht="51" customHeight="1">
      <c r="B14" s="167" t="s">
        <v>31</v>
      </c>
      <c r="C14" s="168" t="s">
        <v>127</v>
      </c>
      <c r="D14" s="168" t="s">
        <v>45</v>
      </c>
    </row>
    <row r="15" spans="2:4" ht="13.5">
      <c r="B15" s="171" t="s">
        <v>32</v>
      </c>
      <c r="C15" s="172"/>
      <c r="D15" s="173"/>
    </row>
    <row r="16" spans="2:4" ht="12.75">
      <c r="B16" s="161" t="s">
        <v>33</v>
      </c>
      <c r="C16" s="169"/>
      <c r="D16" s="169"/>
    </row>
    <row r="17" spans="2:4" ht="17.25" customHeight="1">
      <c r="B17" s="161" t="s">
        <v>34</v>
      </c>
      <c r="C17" s="169"/>
      <c r="D17" s="169"/>
    </row>
    <row r="18" spans="2:4" ht="12.75">
      <c r="B18" s="161" t="s">
        <v>35</v>
      </c>
      <c r="C18" s="169"/>
      <c r="D18" s="169"/>
    </row>
    <row r="19" spans="2:4" ht="13.5">
      <c r="B19" s="171" t="s">
        <v>230</v>
      </c>
      <c r="C19" s="172"/>
      <c r="D19" s="173"/>
    </row>
    <row r="20" spans="2:4" ht="12.75">
      <c r="B20" s="161" t="s">
        <v>36</v>
      </c>
      <c r="C20" s="169"/>
      <c r="D20" s="169"/>
    </row>
    <row r="21" spans="2:4" ht="12.75">
      <c r="B21" s="161" t="s">
        <v>37</v>
      </c>
      <c r="C21" s="169"/>
      <c r="D21" s="169"/>
    </row>
    <row r="22" spans="2:4" ht="13.5">
      <c r="B22" s="171" t="s">
        <v>38</v>
      </c>
      <c r="C22" s="172"/>
      <c r="D22" s="173"/>
    </row>
    <row r="23" spans="2:4" ht="12.75">
      <c r="B23" s="161" t="s">
        <v>39</v>
      </c>
      <c r="C23" s="169"/>
      <c r="D23" s="169"/>
    </row>
    <row r="24" spans="2:4" ht="12.75">
      <c r="B24" s="161" t="s">
        <v>40</v>
      </c>
      <c r="C24" s="169"/>
      <c r="D24" s="169"/>
    </row>
    <row r="25" spans="2:4" ht="13.5">
      <c r="B25" s="171" t="s">
        <v>41</v>
      </c>
      <c r="C25" s="172"/>
      <c r="D25" s="173"/>
    </row>
    <row r="26" spans="2:4" ht="12.75">
      <c r="B26" s="161" t="s">
        <v>42</v>
      </c>
      <c r="C26" s="169"/>
      <c r="D26" s="169"/>
    </row>
    <row r="27" spans="2:4" ht="12.75">
      <c r="B27" s="161" t="s">
        <v>43</v>
      </c>
      <c r="C27" s="169"/>
      <c r="D27" s="169"/>
    </row>
    <row r="28" spans="2:4" ht="13.5">
      <c r="B28" s="171" t="s">
        <v>44</v>
      </c>
      <c r="C28" s="172"/>
      <c r="D28" s="173"/>
    </row>
    <row r="29" spans="2:4" ht="12.75">
      <c r="B29" s="170" t="s">
        <v>179</v>
      </c>
      <c r="C29" s="165"/>
      <c r="D29" s="165"/>
    </row>
    <row r="30" spans="2:4" ht="12.75">
      <c r="B30" s="170" t="s">
        <v>179</v>
      </c>
      <c r="C30" s="165"/>
      <c r="D30" s="165"/>
    </row>
    <row r="31" spans="2:4" ht="12.75">
      <c r="B31" s="170" t="s">
        <v>179</v>
      </c>
      <c r="C31" s="165"/>
      <c r="D31" s="165"/>
    </row>
    <row r="32" spans="2:4" ht="12.75">
      <c r="B32" s="170" t="s">
        <v>179</v>
      </c>
      <c r="C32" s="165"/>
      <c r="D32" s="165"/>
    </row>
    <row r="33" spans="2:4" ht="12.75">
      <c r="B33" s="170" t="s">
        <v>179</v>
      </c>
      <c r="C33" s="165"/>
      <c r="D33" s="165"/>
    </row>
    <row r="34" spans="2:4" ht="12.75">
      <c r="B34" s="170" t="s">
        <v>179</v>
      </c>
      <c r="C34" s="165"/>
      <c r="D34" s="165"/>
    </row>
    <row r="35" spans="2:4" ht="12.75">
      <c r="B35" s="170" t="s">
        <v>179</v>
      </c>
      <c r="C35" s="165"/>
      <c r="D35" s="165"/>
    </row>
    <row r="36" spans="2:4" ht="12.75">
      <c r="B36" s="170" t="s">
        <v>179</v>
      </c>
      <c r="C36" s="165"/>
      <c r="D36" s="165"/>
    </row>
  </sheetData>
  <sheetProtection/>
  <dataValidations count="2">
    <dataValidation type="list" allowBlank="1" showInputMessage="1" showErrorMessage="1" sqref="C10">
      <formula1>"Distribution,Transmission"</formula1>
    </dataValidation>
    <dataValidation type="list" allowBlank="1" showInputMessage="1" showErrorMessage="1" sqref="C16:D18 C20:D21 C23:D24 C26:D27">
      <formula1>"Yes,No"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1" r:id="rId2"/>
  <headerFooter alignWithMargins="0">
    <oddFooter>&amp;C&amp;A&amp;RPage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9999"/>
    <pageSetUpPr fitToPage="1"/>
  </sheetPr>
  <dimension ref="A2:AV74"/>
  <sheetViews>
    <sheetView showGridLines="0" zoomScalePageLayoutView="0" workbookViewId="0" topLeftCell="A1">
      <selection activeCell="D8" sqref="D8"/>
    </sheetView>
  </sheetViews>
  <sheetFormatPr defaultColWidth="9.140625" defaultRowHeight="12.75"/>
  <cols>
    <col min="2" max="2" width="63.7109375" style="0" customWidth="1"/>
    <col min="3" max="3" width="22.7109375" style="0" customWidth="1"/>
    <col min="4" max="8" width="17.421875" style="0" customWidth="1"/>
    <col min="9" max="14" width="11.00390625" style="0" customWidth="1"/>
    <col min="16" max="16" width="9.140625" style="82" customWidth="1"/>
  </cols>
  <sheetData>
    <row r="1" ht="12.75"/>
    <row r="2" ht="27.75">
      <c r="B2" s="84" t="s">
        <v>16</v>
      </c>
    </row>
    <row r="3" spans="1:48" ht="12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0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</row>
    <row r="4" spans="1:48" ht="15.75">
      <c r="A4" s="59"/>
      <c r="B4" s="61" t="s">
        <v>256</v>
      </c>
      <c r="C4" s="59"/>
      <c r="D4" s="59"/>
      <c r="E4" s="59"/>
      <c r="F4" s="59"/>
      <c r="G4" s="59"/>
      <c r="H4" s="62"/>
      <c r="I4" s="59"/>
      <c r="J4" s="59"/>
      <c r="K4" s="59"/>
      <c r="L4" s="59"/>
      <c r="M4" s="59"/>
      <c r="N4" s="59"/>
      <c r="O4" s="59"/>
      <c r="P4" s="60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</row>
    <row r="5" spans="1:48" ht="12.75">
      <c r="A5" s="59"/>
      <c r="B5" s="59"/>
      <c r="C5" s="59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4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59"/>
      <c r="AT5" s="59"/>
      <c r="AU5" s="59"/>
      <c r="AV5" s="59"/>
    </row>
    <row r="6" spans="1:42" s="97" customFormat="1" ht="34.5" customHeight="1">
      <c r="A6" s="85"/>
      <c r="B6" s="94" t="s">
        <v>82</v>
      </c>
      <c r="C6" s="93"/>
      <c r="D6" s="322" t="str">
        <f>YEAR(Cover!$C$25)-1&amp;"-"&amp;RIGHT(YEAR(Cover!$C$25),2)</f>
        <v>1997-98</v>
      </c>
      <c r="E6" s="323" t="str">
        <f>YEAR(Cover!$C$25)&amp;"-"&amp;RIGHT(YEAR(Cover!$C$25)+1,2)</f>
        <v>1998-99</v>
      </c>
      <c r="F6" s="323" t="str">
        <f>YEAR(Cover!$C$25)+1&amp;"-"&amp;RIGHT(YEAR(Cover!$C$25)+2,2)</f>
        <v>1999-00</v>
      </c>
      <c r="G6" s="323" t="str">
        <f>YEAR(Cover!$C$25)+2&amp;"-"&amp;RIGHT(YEAR(Cover!$C$25)+3,2)</f>
        <v>2000-01</v>
      </c>
      <c r="H6" s="323" t="str">
        <f>YEAR(Cover!$C$21)&amp;"-"&amp;RIGHT(YEAR(Cover!$C$23),2)</f>
        <v>2019-20</v>
      </c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6"/>
      <c r="AO6" s="96"/>
      <c r="AP6" s="96"/>
    </row>
    <row r="7" spans="1:42" ht="15">
      <c r="A7" s="85"/>
      <c r="B7" s="178" t="s">
        <v>250</v>
      </c>
      <c r="C7" s="172" t="s">
        <v>246</v>
      </c>
      <c r="D7" s="179"/>
      <c r="E7" s="179"/>
      <c r="F7" s="179"/>
      <c r="G7" s="179"/>
      <c r="H7" s="179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8"/>
      <c r="AN7" s="66"/>
      <c r="AO7" s="66"/>
      <c r="AP7" s="66"/>
    </row>
    <row r="8" spans="1:42" ht="12.75">
      <c r="A8" s="67"/>
      <c r="B8" s="161" t="s">
        <v>254</v>
      </c>
      <c r="C8" s="92" t="s">
        <v>272</v>
      </c>
      <c r="D8" s="99">
        <f>'3. Statement of pipeline assets'!D90</f>
        <v>0</v>
      </c>
      <c r="E8" s="99">
        <f>'3. Statement of pipeline assets'!E90</f>
        <v>0</v>
      </c>
      <c r="F8" s="99">
        <f>'3. Statement of pipeline assets'!F90</f>
        <v>0</v>
      </c>
      <c r="G8" s="99">
        <f>'3. Statement of pipeline assets'!G90</f>
        <v>0</v>
      </c>
      <c r="H8" s="99">
        <f>'3. Statement of pipeline assets'!H90</f>
        <v>0</v>
      </c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8"/>
      <c r="AN8" s="66"/>
      <c r="AO8" s="66"/>
      <c r="AP8" s="66"/>
    </row>
    <row r="9" spans="1:42" ht="12.75">
      <c r="A9" s="67"/>
      <c r="B9" s="161" t="s">
        <v>252</v>
      </c>
      <c r="C9" s="92" t="s">
        <v>274</v>
      </c>
      <c r="D9" s="87"/>
      <c r="E9" s="87"/>
      <c r="F9" s="87"/>
      <c r="G9" s="87"/>
      <c r="H9" s="87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8"/>
      <c r="AN9" s="66"/>
      <c r="AO9" s="66"/>
      <c r="AP9" s="66"/>
    </row>
    <row r="10" spans="1:42" ht="12.75">
      <c r="A10" s="67"/>
      <c r="B10" s="161" t="s">
        <v>278</v>
      </c>
      <c r="C10" s="92" t="s">
        <v>273</v>
      </c>
      <c r="D10" s="88">
        <f>'3. Statement of pipeline assets'!D12+'3. Statement of pipeline assets'!D19+'3. Statement of pipeline assets'!D25+'3. Statement of pipeline assets'!D31+'3. Statement of pipeline assets'!D37+'3. Statement of pipeline assets'!D43+'3. Statement of pipeline assets'!D49+'3. Statement of pipeline assets'!D55+'3. Statement of pipeline assets'!D61+'3. Statement of pipeline assets'!D74+'3. Statement of pipeline assets'!D85</f>
        <v>0</v>
      </c>
      <c r="E10" s="88">
        <f>'3. Statement of pipeline assets'!E12+'3. Statement of pipeline assets'!E19+'3. Statement of pipeline assets'!E25+'3. Statement of pipeline assets'!E31+'3. Statement of pipeline assets'!E37+'3. Statement of pipeline assets'!E43+'3. Statement of pipeline assets'!E49+'3. Statement of pipeline assets'!E55+'3. Statement of pipeline assets'!E61+'3. Statement of pipeline assets'!E74+'3. Statement of pipeline assets'!E85</f>
        <v>0</v>
      </c>
      <c r="F10" s="88">
        <f>'3. Statement of pipeline assets'!F12+'3. Statement of pipeline assets'!F19+'3. Statement of pipeline assets'!F25+'3. Statement of pipeline assets'!F31+'3. Statement of pipeline assets'!F37+'3. Statement of pipeline assets'!F43+'3. Statement of pipeline assets'!F49+'3. Statement of pipeline assets'!F55+'3. Statement of pipeline assets'!F61+'3. Statement of pipeline assets'!F74+'3. Statement of pipeline assets'!F85</f>
        <v>0</v>
      </c>
      <c r="G10" s="88">
        <f>'3. Statement of pipeline assets'!G12+'3. Statement of pipeline assets'!G19+'3. Statement of pipeline assets'!G25+'3. Statement of pipeline assets'!G31+'3. Statement of pipeline assets'!G37+'3. Statement of pipeline assets'!G43+'3. Statement of pipeline assets'!G49+'3. Statement of pipeline assets'!G55+'3. Statement of pipeline assets'!G61+'3. Statement of pipeline assets'!G74+'3. Statement of pipeline assets'!G85</f>
        <v>0</v>
      </c>
      <c r="H10" s="88">
        <f>'3. Statement of pipeline assets'!H12+'3. Statement of pipeline assets'!H19+'3. Statement of pipeline assets'!H25+'3. Statement of pipeline assets'!H31+'3. Statement of pipeline assets'!H37+'3. Statement of pipeline assets'!H43+'3. Statement of pipeline assets'!H49+'3. Statement of pipeline assets'!H55+'3. Statement of pipeline assets'!H61+'3. Statement of pipeline assets'!H74+'3. Statement of pipeline assets'!H85</f>
        <v>0</v>
      </c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8"/>
      <c r="AN10" s="66"/>
      <c r="AO10" s="66"/>
      <c r="AP10" s="66"/>
    </row>
    <row r="11" spans="1:42" ht="12.75">
      <c r="A11" s="67"/>
      <c r="B11" s="161" t="s">
        <v>247</v>
      </c>
      <c r="C11" s="92" t="s">
        <v>275</v>
      </c>
      <c r="D11" s="88">
        <f>'3. Statement of pipeline assets'!D13+'3. Statement of pipeline assets'!D20+'3. Statement of pipeline assets'!D26+'3. Statement of pipeline assets'!D32+'3. Statement of pipeline assets'!D38+'3. Statement of pipeline assets'!D44+'3. Statement of pipeline assets'!D50+'3. Statement of pipeline assets'!D56+'3. Statement of pipeline assets'!D75+'3. Statement of pipeline assets'!D86</f>
        <v>0</v>
      </c>
      <c r="E11" s="88">
        <f>'3. Statement of pipeline assets'!E13+'3. Statement of pipeline assets'!E20+'3. Statement of pipeline assets'!E26+'3. Statement of pipeline assets'!E32+'3. Statement of pipeline assets'!E38+'3. Statement of pipeline assets'!E44+'3. Statement of pipeline assets'!E50+'3. Statement of pipeline assets'!E56+'3. Statement of pipeline assets'!E75+'3. Statement of pipeline assets'!E86</f>
        <v>0</v>
      </c>
      <c r="F11" s="88">
        <f>'3. Statement of pipeline assets'!F13+'3. Statement of pipeline assets'!F20+'3. Statement of pipeline assets'!F26+'3. Statement of pipeline assets'!F32+'3. Statement of pipeline assets'!F38+'3. Statement of pipeline assets'!F44+'3. Statement of pipeline assets'!F50+'3. Statement of pipeline assets'!F56+'3. Statement of pipeline assets'!F75+'3. Statement of pipeline assets'!F86</f>
        <v>0</v>
      </c>
      <c r="G11" s="88">
        <f>'3. Statement of pipeline assets'!G13+'3. Statement of pipeline assets'!G20+'3. Statement of pipeline assets'!G26+'3. Statement of pipeline assets'!G32+'3. Statement of pipeline assets'!G38+'3. Statement of pipeline assets'!G44+'3. Statement of pipeline assets'!G50+'3. Statement of pipeline assets'!G56+'3. Statement of pipeline assets'!G75+'3. Statement of pipeline assets'!G86</f>
        <v>0</v>
      </c>
      <c r="H11" s="88">
        <f>'3. Statement of pipeline assets'!H13+'3. Statement of pipeline assets'!H20+'3. Statement of pipeline assets'!H26+'3. Statement of pipeline assets'!H32+'3. Statement of pipeline assets'!H38+'3. Statement of pipeline assets'!H44+'3. Statement of pipeline assets'!H50+'3. Statement of pipeline assets'!H56+'3. Statement of pipeline assets'!H75+'3. Statement of pipeline assets'!H86</f>
        <v>0</v>
      </c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8"/>
      <c r="AN11" s="66"/>
      <c r="AO11" s="66"/>
      <c r="AP11" s="66"/>
    </row>
    <row r="12" spans="1:42" ht="12.75">
      <c r="A12" s="67"/>
      <c r="B12" s="161" t="s">
        <v>267</v>
      </c>
      <c r="C12" s="92" t="s">
        <v>275</v>
      </c>
      <c r="D12" s="100"/>
      <c r="E12" s="100"/>
      <c r="F12" s="100"/>
      <c r="G12" s="100"/>
      <c r="H12" s="98">
        <f>'2.2 Revenue contributions '!E15+'2.2 Revenue contributions '!E27</f>
        <v>0</v>
      </c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8"/>
      <c r="AN12" s="66"/>
      <c r="AO12" s="66"/>
      <c r="AP12" s="66"/>
    </row>
    <row r="13" spans="1:42" ht="12.75">
      <c r="A13" s="67"/>
      <c r="B13" s="161" t="s">
        <v>78</v>
      </c>
      <c r="C13" s="92" t="s">
        <v>275</v>
      </c>
      <c r="D13" s="88">
        <f>'3. Statement of pipeline assets'!D15+'3. Statement of pipeline assets'!D22+'3. Statement of pipeline assets'!D28+'3. Statement of pipeline assets'!D34+'3. Statement of pipeline assets'!D40+'3. Statement of pipeline assets'!D46+'3. Statement of pipeline assets'!D52+'3. Statement of pipeline assets'!D58+'3. Statement of pipeline assets'!D64+'3. Statement of pipeline assets'!D77</f>
        <v>0</v>
      </c>
      <c r="E13" s="88">
        <f>'3. Statement of pipeline assets'!E15+'3. Statement of pipeline assets'!E22+'3. Statement of pipeline assets'!E28+'3. Statement of pipeline assets'!E34+'3. Statement of pipeline assets'!E40+'3. Statement of pipeline assets'!E46+'3. Statement of pipeline assets'!E52+'3. Statement of pipeline assets'!E58+'3. Statement of pipeline assets'!E64+'3. Statement of pipeline assets'!E77</f>
        <v>0</v>
      </c>
      <c r="F13" s="88">
        <f>'3. Statement of pipeline assets'!F15+'3. Statement of pipeline assets'!F22+'3. Statement of pipeline assets'!F28+'3. Statement of pipeline assets'!F34+'3. Statement of pipeline assets'!F40+'3. Statement of pipeline assets'!F46+'3. Statement of pipeline assets'!F52+'3. Statement of pipeline assets'!F58+'3. Statement of pipeline assets'!F64+'3. Statement of pipeline assets'!F77</f>
        <v>0</v>
      </c>
      <c r="G13" s="88">
        <f>'3. Statement of pipeline assets'!G15+'3. Statement of pipeline assets'!G22+'3. Statement of pipeline assets'!G28+'3. Statement of pipeline assets'!G34+'3. Statement of pipeline assets'!G40+'3. Statement of pipeline assets'!G46+'3. Statement of pipeline assets'!G52+'3. Statement of pipeline assets'!G58+'3. Statement of pipeline assets'!G64+'3. Statement of pipeline assets'!G77</f>
        <v>0</v>
      </c>
      <c r="H13" s="88">
        <f>'3. Statement of pipeline assets'!H15+'3. Statement of pipeline assets'!H22+'3. Statement of pipeline assets'!H28+'3. Statement of pipeline assets'!H34+'3. Statement of pipeline assets'!H40+'3. Statement of pipeline assets'!H46+'3. Statement of pipeline assets'!H52+'3. Statement of pipeline assets'!H58+'3. Statement of pipeline assets'!H64+'3. Statement of pipeline assets'!H77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8"/>
      <c r="AN13" s="66"/>
      <c r="AO13" s="66"/>
      <c r="AP13" s="66"/>
    </row>
    <row r="14" spans="1:42" ht="12.75">
      <c r="A14" s="67"/>
      <c r="B14" s="161" t="s">
        <v>253</v>
      </c>
      <c r="C14" s="92" t="s">
        <v>275</v>
      </c>
      <c r="D14" s="100"/>
      <c r="E14" s="100"/>
      <c r="F14" s="100"/>
      <c r="G14" s="100"/>
      <c r="H14" s="100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8"/>
      <c r="AN14" s="66"/>
      <c r="AO14" s="66"/>
      <c r="AP14" s="66"/>
    </row>
    <row r="15" spans="1:42" ht="12.75">
      <c r="A15" s="67"/>
      <c r="B15" s="161" t="s">
        <v>276</v>
      </c>
      <c r="C15" s="92" t="s">
        <v>275</v>
      </c>
      <c r="D15" s="89"/>
      <c r="E15" s="89"/>
      <c r="F15" s="89"/>
      <c r="G15" s="89"/>
      <c r="H15" s="89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8"/>
      <c r="AN15" s="66"/>
      <c r="AO15" s="66"/>
      <c r="AP15" s="66"/>
    </row>
    <row r="16" spans="1:42" ht="12.75">
      <c r="A16" s="67"/>
      <c r="B16" s="180"/>
      <c r="C16" s="181"/>
      <c r="D16" s="182"/>
      <c r="E16" s="182"/>
      <c r="F16" s="182"/>
      <c r="G16" s="182"/>
      <c r="H16" s="182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8"/>
      <c r="AN16" s="66"/>
      <c r="AO16" s="66"/>
      <c r="AP16" s="66"/>
    </row>
    <row r="17" spans="1:42" ht="12.75">
      <c r="A17" s="67"/>
      <c r="B17" s="183"/>
      <c r="C17" s="181"/>
      <c r="D17" s="182"/>
      <c r="E17" s="182"/>
      <c r="F17" s="182"/>
      <c r="G17" s="182"/>
      <c r="H17" s="182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8"/>
      <c r="AN17" s="66"/>
      <c r="AO17" s="66"/>
      <c r="AP17" s="66"/>
    </row>
    <row r="18" spans="1:42" ht="15">
      <c r="A18" s="85"/>
      <c r="B18" s="178" t="s">
        <v>282</v>
      </c>
      <c r="C18" s="175" t="s">
        <v>132</v>
      </c>
      <c r="D18" s="174"/>
      <c r="E18" s="174"/>
      <c r="F18" s="174"/>
      <c r="G18" s="174"/>
      <c r="H18" s="174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8"/>
      <c r="AN18" s="66"/>
      <c r="AO18" s="66"/>
      <c r="AP18" s="66"/>
    </row>
    <row r="19" spans="1:42" ht="12.75">
      <c r="A19" s="86"/>
      <c r="B19" s="161" t="s">
        <v>244</v>
      </c>
      <c r="C19" s="92" t="s">
        <v>249</v>
      </c>
      <c r="D19" s="88">
        <f>(D10-D12-D13)*D9</f>
        <v>0</v>
      </c>
      <c r="E19" s="88">
        <f>(E10-E12-E13)*E9</f>
        <v>0</v>
      </c>
      <c r="F19" s="88">
        <f>(F10-F12-F13)*F9</f>
        <v>0</v>
      </c>
      <c r="G19" s="88">
        <f>(G10-G12-G13)*G9</f>
        <v>0</v>
      </c>
      <c r="H19" s="88">
        <f>(H10-H12-H13)*H9</f>
        <v>0</v>
      </c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8"/>
      <c r="AN19" s="66"/>
      <c r="AO19" s="66"/>
      <c r="AP19" s="66"/>
    </row>
    <row r="20" spans="1:42" ht="12.75">
      <c r="A20" s="86"/>
      <c r="B20" s="161" t="s">
        <v>280</v>
      </c>
      <c r="C20" s="92" t="s">
        <v>285</v>
      </c>
      <c r="D20" s="88">
        <f>-('3. Statement of pipeline assets'!D16+'3. Statement of pipeline assets'!D21+'3. Statement of pipeline assets'!D27+'3. Statement of pipeline assets'!D33+'3. Statement of pipeline assets'!D39+'3. Statement of pipeline assets'!D45+'3. Statement of pipeline assets'!D51+'3. Statement of pipeline assets'!D63+'3. Statement of pipeline assets'!D76+'3. Statement of pipeline assets'!D82)</f>
        <v>0</v>
      </c>
      <c r="E20" s="88">
        <f>'3. Statement of pipeline assets'!E16+'3. Statement of pipeline assets'!E21+'3. Statement of pipeline assets'!E27+'3. Statement of pipeline assets'!E33+'3. Statement of pipeline assets'!E39+'3. Statement of pipeline assets'!E45+'3. Statement of pipeline assets'!E51+'3. Statement of pipeline assets'!E63+'3. Statement of pipeline assets'!E76</f>
        <v>0</v>
      </c>
      <c r="F20" s="88">
        <f>'3. Statement of pipeline assets'!F16+'3. Statement of pipeline assets'!F21+'3. Statement of pipeline assets'!F27+'3. Statement of pipeline assets'!F33+'3. Statement of pipeline assets'!F39+'3. Statement of pipeline assets'!F45+'3. Statement of pipeline assets'!F51+'3. Statement of pipeline assets'!F63+'3. Statement of pipeline assets'!F76</f>
        <v>0</v>
      </c>
      <c r="G20" s="88">
        <f>'3. Statement of pipeline assets'!G16+'3. Statement of pipeline assets'!G21+'3. Statement of pipeline assets'!G27+'3. Statement of pipeline assets'!G33+'3. Statement of pipeline assets'!G39+'3. Statement of pipeline assets'!G45+'3. Statement of pipeline assets'!G51+'3. Statement of pipeline assets'!G63+'3. Statement of pipeline assets'!G76</f>
        <v>0</v>
      </c>
      <c r="H20" s="88">
        <f>'3. Statement of pipeline assets'!H16+'3. Statement of pipeline assets'!H21+'3. Statement of pipeline assets'!H27+'3. Statement of pipeline assets'!H33+'3. Statement of pipeline assets'!H39+'3. Statement of pipeline assets'!H45+'3. Statement of pipeline assets'!H51+'3. Statement of pipeline assets'!H63+'3. Statement of pipeline assets'!H76</f>
        <v>0</v>
      </c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8"/>
      <c r="AN20" s="66"/>
      <c r="AO20" s="66"/>
      <c r="AP20" s="66"/>
    </row>
    <row r="21" spans="1:42" ht="12.75">
      <c r="A21" s="86"/>
      <c r="B21" s="161" t="s">
        <v>245</v>
      </c>
      <c r="C21" s="92" t="s">
        <v>248</v>
      </c>
      <c r="D21" s="88">
        <f aca="true" t="shared" si="0" ref="D21:H22">D14</f>
        <v>0</v>
      </c>
      <c r="E21" s="88">
        <f t="shared" si="0"/>
        <v>0</v>
      </c>
      <c r="F21" s="88">
        <f t="shared" si="0"/>
        <v>0</v>
      </c>
      <c r="G21" s="88">
        <f t="shared" si="0"/>
        <v>0</v>
      </c>
      <c r="H21" s="88">
        <f t="shared" si="0"/>
        <v>0</v>
      </c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8"/>
      <c r="AN21" s="66"/>
      <c r="AO21" s="66"/>
      <c r="AP21" s="66"/>
    </row>
    <row r="22" spans="1:42" ht="12.75">
      <c r="A22" s="86"/>
      <c r="B22" s="161" t="s">
        <v>251</v>
      </c>
      <c r="C22" s="92" t="s">
        <v>248</v>
      </c>
      <c r="D22" s="88">
        <f t="shared" si="0"/>
        <v>0</v>
      </c>
      <c r="E22" s="88">
        <f t="shared" si="0"/>
        <v>0</v>
      </c>
      <c r="F22" s="88">
        <f t="shared" si="0"/>
        <v>0</v>
      </c>
      <c r="G22" s="88">
        <f t="shared" si="0"/>
        <v>0</v>
      </c>
      <c r="H22" s="88">
        <f t="shared" si="0"/>
        <v>0</v>
      </c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8"/>
      <c r="AN22" s="66"/>
      <c r="AO22" s="66"/>
      <c r="AP22" s="66"/>
    </row>
    <row r="23" spans="1:42" ht="12.75">
      <c r="A23" s="86"/>
      <c r="B23" s="177" t="s">
        <v>281</v>
      </c>
      <c r="C23" s="91"/>
      <c r="D23" s="88">
        <f>SUM(D19:D22)</f>
        <v>0</v>
      </c>
      <c r="E23" s="88">
        <f>SUM(E19:E22)</f>
        <v>0</v>
      </c>
      <c r="F23" s="88">
        <f>SUM(F19:F22)</f>
        <v>0</v>
      </c>
      <c r="G23" s="88">
        <f>SUM(G19:G22)</f>
        <v>0</v>
      </c>
      <c r="H23" s="88">
        <f>SUM(H19:H22)</f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8"/>
      <c r="AN23" s="66"/>
      <c r="AO23" s="66"/>
      <c r="AP23" s="66"/>
    </row>
    <row r="24" spans="1:42" ht="12.75">
      <c r="A24" s="86"/>
      <c r="B24" s="180"/>
      <c r="C24" s="180"/>
      <c r="D24" s="184"/>
      <c r="E24" s="184"/>
      <c r="F24" s="184"/>
      <c r="G24" s="184"/>
      <c r="H24" s="184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8"/>
      <c r="AN24" s="66"/>
      <c r="AO24" s="66"/>
      <c r="AP24" s="66"/>
    </row>
    <row r="25" spans="1:42" ht="12.75">
      <c r="A25" s="86"/>
      <c r="B25" s="180"/>
      <c r="C25" s="180"/>
      <c r="D25" s="184"/>
      <c r="E25" s="184"/>
      <c r="F25" s="184"/>
      <c r="G25" s="184"/>
      <c r="H25" s="184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8"/>
      <c r="AN25" s="66"/>
      <c r="AO25" s="66"/>
      <c r="AP25" s="66"/>
    </row>
    <row r="26" spans="1:42" ht="12.75">
      <c r="A26" s="73"/>
      <c r="B26" s="177" t="s">
        <v>277</v>
      </c>
      <c r="C26" s="90"/>
      <c r="D26" s="89"/>
      <c r="E26" s="89"/>
      <c r="F26" s="89"/>
      <c r="G26" s="89"/>
      <c r="H26" s="98">
        <f>'2. Revenues and expenses'!F17</f>
        <v>0</v>
      </c>
      <c r="I26" s="74"/>
      <c r="J26" s="75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</row>
    <row r="27" spans="1:42" ht="12.75">
      <c r="A27" s="86"/>
      <c r="B27" s="183"/>
      <c r="C27" s="180"/>
      <c r="D27" s="184"/>
      <c r="E27" s="184"/>
      <c r="F27" s="184"/>
      <c r="G27" s="184"/>
      <c r="H27" s="184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8"/>
      <c r="AN27" s="66"/>
      <c r="AO27" s="66"/>
      <c r="AP27" s="66"/>
    </row>
    <row r="28" spans="1:42" ht="12.75">
      <c r="A28" s="86"/>
      <c r="B28" s="183"/>
      <c r="C28" s="180"/>
      <c r="D28" s="184"/>
      <c r="E28" s="184"/>
      <c r="F28" s="184"/>
      <c r="G28" s="184"/>
      <c r="H28" s="184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8"/>
      <c r="AN28" s="66"/>
      <c r="AO28" s="66"/>
      <c r="AP28" s="66"/>
    </row>
    <row r="29" spans="1:42" ht="15">
      <c r="A29" s="86"/>
      <c r="B29" s="178" t="s">
        <v>283</v>
      </c>
      <c r="C29" s="175" t="s">
        <v>132</v>
      </c>
      <c r="D29" s="176"/>
      <c r="E29" s="176"/>
      <c r="F29" s="176"/>
      <c r="G29" s="176"/>
      <c r="H29" s="176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8"/>
      <c r="AN29" s="66"/>
      <c r="AO29" s="66"/>
      <c r="AP29" s="66"/>
    </row>
    <row r="30" spans="1:42" ht="12.75">
      <c r="A30" s="86"/>
      <c r="B30" s="161" t="s">
        <v>245</v>
      </c>
      <c r="C30" s="92" t="s">
        <v>248</v>
      </c>
      <c r="D30" s="88">
        <f aca="true" t="shared" si="1" ref="D30:H31">D14</f>
        <v>0</v>
      </c>
      <c r="E30" s="88">
        <f t="shared" si="1"/>
        <v>0</v>
      </c>
      <c r="F30" s="88">
        <f t="shared" si="1"/>
        <v>0</v>
      </c>
      <c r="G30" s="88">
        <f t="shared" si="1"/>
        <v>0</v>
      </c>
      <c r="H30" s="88">
        <f t="shared" si="1"/>
        <v>0</v>
      </c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8"/>
      <c r="AN30" s="66"/>
      <c r="AO30" s="66"/>
      <c r="AP30" s="66"/>
    </row>
    <row r="31" spans="1:42" ht="12.75">
      <c r="A31" s="86"/>
      <c r="B31" s="161" t="s">
        <v>251</v>
      </c>
      <c r="C31" s="92" t="s">
        <v>248</v>
      </c>
      <c r="D31" s="88">
        <f t="shared" si="1"/>
        <v>0</v>
      </c>
      <c r="E31" s="88">
        <f t="shared" si="1"/>
        <v>0</v>
      </c>
      <c r="F31" s="88">
        <f t="shared" si="1"/>
        <v>0</v>
      </c>
      <c r="G31" s="88">
        <f t="shared" si="1"/>
        <v>0</v>
      </c>
      <c r="H31" s="88">
        <f t="shared" si="1"/>
        <v>0</v>
      </c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8"/>
      <c r="AN31" s="66"/>
      <c r="AO31" s="66"/>
      <c r="AP31" s="66"/>
    </row>
    <row r="32" spans="2:8" ht="12.75">
      <c r="B32" s="161" t="s">
        <v>244</v>
      </c>
      <c r="C32" s="92" t="s">
        <v>284</v>
      </c>
      <c r="D32" s="87"/>
      <c r="E32" s="87"/>
      <c r="F32" s="87"/>
      <c r="G32" s="87"/>
      <c r="H32" s="87"/>
    </row>
    <row r="33" spans="1:42" ht="12.75">
      <c r="A33" s="85"/>
      <c r="B33" s="161" t="s">
        <v>280</v>
      </c>
      <c r="C33" s="92" t="s">
        <v>284</v>
      </c>
      <c r="D33" s="87"/>
      <c r="E33" s="87"/>
      <c r="F33" s="87"/>
      <c r="G33" s="87"/>
      <c r="H33" s="87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8"/>
      <c r="AN33" s="66"/>
      <c r="AO33" s="66"/>
      <c r="AP33" s="66"/>
    </row>
    <row r="34" spans="1:42" ht="12.75">
      <c r="A34" s="86"/>
      <c r="B34" s="177" t="s">
        <v>279</v>
      </c>
      <c r="C34" s="92" t="s">
        <v>284</v>
      </c>
      <c r="D34" s="87"/>
      <c r="E34" s="87"/>
      <c r="F34" s="87"/>
      <c r="G34" s="87"/>
      <c r="H34" s="87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8"/>
      <c r="AN34" s="66"/>
      <c r="AO34" s="66"/>
      <c r="AP34" s="66"/>
    </row>
    <row r="35" spans="1:48" ht="12.7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4"/>
      <c r="P35" s="75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</row>
    <row r="36" spans="1:48" ht="12.7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4"/>
      <c r="P36" s="75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</row>
    <row r="37" spans="1:48" ht="12.7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4"/>
      <c r="P37" s="75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</row>
    <row r="38" spans="1:48" ht="12.7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4"/>
      <c r="P38" s="75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</row>
    <row r="39" spans="1:48" ht="12.7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4"/>
      <c r="P39" s="75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</row>
    <row r="40" spans="1:48" ht="12.7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</row>
    <row r="41" spans="1:48" ht="12.7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</row>
    <row r="42" spans="1:48" ht="12.7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4"/>
      <c r="P42" s="75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</row>
    <row r="43" spans="1:48" ht="12.7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4"/>
      <c r="P43" s="75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</row>
    <row r="44" spans="1:48" ht="12.7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4"/>
      <c r="P44" s="75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</row>
    <row r="45" spans="1:48" ht="12.7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4"/>
      <c r="P45" s="75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</row>
    <row r="46" spans="1:48" ht="12.7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4"/>
      <c r="P46" s="75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</row>
    <row r="47" spans="1:48" ht="12.7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4"/>
      <c r="P47" s="75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</row>
    <row r="48" spans="1:48" ht="12.7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4"/>
      <c r="P48" s="75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</row>
    <row r="49" spans="1:48" ht="12.7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4"/>
      <c r="P49" s="75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</row>
    <row r="50" spans="1:48" ht="12.7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4"/>
      <c r="P50" s="75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</row>
    <row r="51" spans="1:48" ht="12.7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4"/>
      <c r="P51" s="75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</row>
    <row r="52" spans="1:48" ht="12.7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4"/>
      <c r="P52" s="75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</row>
    <row r="53" spans="1:48" ht="12.7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4"/>
      <c r="P53" s="75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</row>
    <row r="54" spans="1:48" ht="12.7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4"/>
      <c r="P54" s="75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</row>
    <row r="55" spans="1:48" ht="12.7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4"/>
      <c r="P55" s="75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</row>
    <row r="56" spans="1:48" ht="12.7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4"/>
      <c r="P56" s="75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</row>
    <row r="57" spans="1:48" ht="12.7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4"/>
      <c r="P57" s="75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</row>
    <row r="58" spans="1:48" ht="12.7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4"/>
      <c r="P58" s="75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</row>
    <row r="59" spans="1:48" ht="12.7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4"/>
      <c r="P59" s="75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</row>
    <row r="60" spans="1:48" ht="12.7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4"/>
      <c r="P60" s="75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</row>
    <row r="61" spans="1:48" ht="12.75">
      <c r="A61" s="73"/>
      <c r="B61" s="73"/>
      <c r="C61" s="77"/>
      <c r="D61" s="78"/>
      <c r="E61" s="78"/>
      <c r="F61" s="78"/>
      <c r="G61" s="78"/>
      <c r="H61" s="76"/>
      <c r="I61" s="76"/>
      <c r="J61" s="76"/>
      <c r="K61" s="76"/>
      <c r="L61" s="70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</row>
    <row r="62" spans="1:48" ht="15">
      <c r="A62" s="71"/>
      <c r="B62" s="71"/>
      <c r="C62" s="397"/>
      <c r="D62" s="397"/>
      <c r="E62" s="71"/>
      <c r="F62" s="71"/>
      <c r="G62" s="71"/>
      <c r="H62" s="69"/>
      <c r="I62" s="69"/>
      <c r="J62" s="69"/>
      <c r="K62" s="79"/>
      <c r="L62" s="80"/>
      <c r="M62" s="80"/>
      <c r="N62" s="80"/>
      <c r="O62" s="72"/>
      <c r="P62" s="81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</row>
    <row r="64" ht="12.75">
      <c r="I64" s="83"/>
    </row>
    <row r="65" ht="12.75">
      <c r="I65" s="83"/>
    </row>
    <row r="66" ht="12.75">
      <c r="I66" s="83"/>
    </row>
    <row r="67" ht="12.75">
      <c r="I67" s="83"/>
    </row>
    <row r="68" ht="12.75">
      <c r="I68" s="83"/>
    </row>
    <row r="69" ht="12.75">
      <c r="I69" s="83"/>
    </row>
    <row r="70" ht="12.75">
      <c r="I70" s="83"/>
    </row>
    <row r="71" ht="12.75">
      <c r="I71" s="83"/>
    </row>
    <row r="72" ht="12.75">
      <c r="I72" s="83"/>
    </row>
    <row r="73" ht="12.75">
      <c r="I73" s="83"/>
    </row>
    <row r="74" ht="12.75">
      <c r="I74" s="83"/>
    </row>
  </sheetData>
  <sheetProtection/>
  <mergeCells count="1">
    <mergeCell ref="C62:D6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3" r:id="rId4"/>
  <headerFooter alignWithMargins="0">
    <oddFooter>&amp;C&amp;A&amp;RPage &amp;P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9999"/>
    <pageSetUpPr fitToPage="1"/>
  </sheetPr>
  <dimension ref="B1:I40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2.00390625" style="19" customWidth="1"/>
    <col min="2" max="2" width="16.421875" style="19" customWidth="1"/>
    <col min="3" max="3" width="43.421875" style="19" customWidth="1"/>
    <col min="4" max="9" width="20.7109375" style="19" customWidth="1"/>
    <col min="10" max="16384" width="9.140625" style="19" customWidth="1"/>
  </cols>
  <sheetData>
    <row r="1" spans="2:9" ht="20.25">
      <c r="B1" s="402" t="s">
        <v>192</v>
      </c>
      <c r="C1" s="402"/>
      <c r="D1" s="402"/>
      <c r="E1" s="18"/>
      <c r="F1" s="18"/>
      <c r="G1" s="18"/>
      <c r="H1" s="18"/>
      <c r="I1" s="18"/>
    </row>
    <row r="2" spans="2:9" ht="18" customHeight="1">
      <c r="B2" s="48">
        <f>Tradingname</f>
        <v>0</v>
      </c>
      <c r="C2" s="49"/>
      <c r="I2" s="43"/>
    </row>
    <row r="3" spans="2:3" ht="13.5">
      <c r="B3" s="50" t="s">
        <v>178</v>
      </c>
      <c r="C3" s="51">
        <f>Yearending</f>
        <v>44012</v>
      </c>
    </row>
    <row r="4" spans="2:7" ht="12.75" customHeight="1">
      <c r="B4" s="17"/>
      <c r="D4" s="41"/>
      <c r="G4" s="41"/>
    </row>
    <row r="5" spans="2:4" ht="15">
      <c r="B5" s="398" t="s">
        <v>217</v>
      </c>
      <c r="C5" s="398"/>
      <c r="D5" s="398"/>
    </row>
    <row r="6" spans="2:9" ht="12.75">
      <c r="B6" s="21"/>
      <c r="C6" s="22"/>
      <c r="D6" s="23"/>
      <c r="E6" s="23"/>
      <c r="F6" s="23"/>
      <c r="G6" s="23"/>
      <c r="H6" s="23"/>
      <c r="I6" s="23"/>
    </row>
    <row r="7" spans="2:9" ht="30.75" customHeight="1">
      <c r="B7" s="168"/>
      <c r="C7" s="168"/>
      <c r="D7" s="399" t="s">
        <v>223</v>
      </c>
      <c r="E7" s="400"/>
      <c r="F7" s="401"/>
      <c r="G7" s="399" t="s">
        <v>224</v>
      </c>
      <c r="H7" s="400"/>
      <c r="I7" s="401"/>
    </row>
    <row r="8" spans="2:9" ht="51" customHeight="1">
      <c r="B8" s="167" t="s">
        <v>216</v>
      </c>
      <c r="C8" s="168" t="s">
        <v>18</v>
      </c>
      <c r="D8" s="185" t="s">
        <v>60</v>
      </c>
      <c r="E8" s="185" t="s">
        <v>61</v>
      </c>
      <c r="F8" s="185" t="s">
        <v>24</v>
      </c>
      <c r="G8" s="185" t="s">
        <v>60</v>
      </c>
      <c r="H8" s="185" t="s">
        <v>61</v>
      </c>
      <c r="I8" s="185" t="s">
        <v>24</v>
      </c>
    </row>
    <row r="9" spans="2:9" ht="12.75">
      <c r="B9" s="186"/>
      <c r="C9" s="187"/>
      <c r="D9" s="188" t="s">
        <v>180</v>
      </c>
      <c r="E9" s="188" t="s">
        <v>180</v>
      </c>
      <c r="F9" s="188" t="s">
        <v>180</v>
      </c>
      <c r="G9" s="188" t="s">
        <v>180</v>
      </c>
      <c r="H9" s="188" t="s">
        <v>180</v>
      </c>
      <c r="I9" s="188" t="s">
        <v>180</v>
      </c>
    </row>
    <row r="10" spans="2:9" ht="12.75">
      <c r="B10" s="198"/>
      <c r="C10" s="199" t="s">
        <v>46</v>
      </c>
      <c r="D10" s="200"/>
      <c r="E10" s="200"/>
      <c r="F10" s="200"/>
      <c r="G10" s="200"/>
      <c r="H10" s="200"/>
      <c r="I10" s="201"/>
    </row>
    <row r="11" spans="2:9" ht="12.75">
      <c r="B11" s="189"/>
      <c r="C11" s="190" t="s">
        <v>126</v>
      </c>
      <c r="D11" s="191">
        <f>'2.1 Revenue by service'!D24</f>
        <v>0</v>
      </c>
      <c r="E11" s="191">
        <f>'2.1 Revenue by service'!E24</f>
        <v>0</v>
      </c>
      <c r="F11" s="191">
        <f>'2.1 Revenue by service'!F24</f>
        <v>0</v>
      </c>
      <c r="G11" s="191">
        <f>'2.1 Revenue by service'!G24</f>
        <v>0</v>
      </c>
      <c r="H11" s="191">
        <f>'2.1 Revenue by service'!H24</f>
        <v>0</v>
      </c>
      <c r="I11" s="191">
        <f>'2.1 Revenue by service'!I24</f>
        <v>0</v>
      </c>
    </row>
    <row r="12" spans="2:9" ht="12.75">
      <c r="B12" s="189"/>
      <c r="C12" s="190" t="s">
        <v>50</v>
      </c>
      <c r="D12" s="192"/>
      <c r="E12" s="192"/>
      <c r="F12" s="191">
        <f>SUM(D12:E12)</f>
        <v>0</v>
      </c>
      <c r="G12" s="192"/>
      <c r="H12" s="192"/>
      <c r="I12" s="191">
        <f>SUM(G12:H12)</f>
        <v>0</v>
      </c>
    </row>
    <row r="13" spans="2:9" ht="12.75">
      <c r="B13" s="193"/>
      <c r="C13" s="194" t="s">
        <v>49</v>
      </c>
      <c r="D13" s="195">
        <f>SUM(D11:D12)</f>
        <v>0</v>
      </c>
      <c r="E13" s="195">
        <f>SUM(E11:E12)</f>
        <v>0</v>
      </c>
      <c r="F13" s="195">
        <f>SUM(F11:F12)</f>
        <v>0</v>
      </c>
      <c r="G13" s="195">
        <f>SUM(G11:G12)</f>
        <v>0</v>
      </c>
      <c r="H13" s="195">
        <f>SUM(H11:H12)</f>
        <v>0</v>
      </c>
      <c r="I13" s="195">
        <f>SUM(I12:I12)</f>
        <v>0</v>
      </c>
    </row>
    <row r="14" spans="2:9" ht="12.75">
      <c r="B14" s="198"/>
      <c r="C14" s="199" t="s">
        <v>55</v>
      </c>
      <c r="D14" s="200"/>
      <c r="E14" s="200"/>
      <c r="F14" s="200"/>
      <c r="G14" s="200"/>
      <c r="H14" s="200"/>
      <c r="I14" s="201"/>
    </row>
    <row r="15" spans="2:9" ht="12.75">
      <c r="B15" s="196"/>
      <c r="C15" s="190" t="s">
        <v>20</v>
      </c>
      <c r="D15" s="191">
        <f>'2.3 Indirect revenue'!G36</f>
        <v>0</v>
      </c>
      <c r="E15" s="191">
        <f>'2.3 Indirect revenue'!H36</f>
        <v>0</v>
      </c>
      <c r="F15" s="191">
        <f>SUM(D15:E15)</f>
        <v>0</v>
      </c>
      <c r="G15" s="192"/>
      <c r="H15" s="192"/>
      <c r="I15" s="191">
        <f>SUM(G15:H15)</f>
        <v>0</v>
      </c>
    </row>
    <row r="16" spans="2:9" ht="12.75">
      <c r="B16" s="193"/>
      <c r="C16" s="194" t="s">
        <v>51</v>
      </c>
      <c r="D16" s="195">
        <f aca="true" t="shared" si="0" ref="D16:I16">SUM(D15:D15)</f>
        <v>0</v>
      </c>
      <c r="E16" s="195">
        <f t="shared" si="0"/>
        <v>0</v>
      </c>
      <c r="F16" s="195">
        <f t="shared" si="0"/>
        <v>0</v>
      </c>
      <c r="G16" s="195">
        <f t="shared" si="0"/>
        <v>0</v>
      </c>
      <c r="H16" s="195">
        <f t="shared" si="0"/>
        <v>0</v>
      </c>
      <c r="I16" s="195">
        <f t="shared" si="0"/>
        <v>0</v>
      </c>
    </row>
    <row r="17" spans="2:9" ht="12.75">
      <c r="B17" s="193"/>
      <c r="C17" s="194" t="s">
        <v>21</v>
      </c>
      <c r="D17" s="195">
        <f aca="true" t="shared" si="1" ref="D17:I17">D13+D16</f>
        <v>0</v>
      </c>
      <c r="E17" s="195">
        <f t="shared" si="1"/>
        <v>0</v>
      </c>
      <c r="F17" s="195">
        <f t="shared" si="1"/>
        <v>0</v>
      </c>
      <c r="G17" s="195">
        <f t="shared" si="1"/>
        <v>0</v>
      </c>
      <c r="H17" s="195">
        <f t="shared" si="1"/>
        <v>0</v>
      </c>
      <c r="I17" s="195">
        <f t="shared" si="1"/>
        <v>0</v>
      </c>
    </row>
    <row r="18" spans="2:9" ht="12.75">
      <c r="B18" s="198"/>
      <c r="C18" s="199" t="s">
        <v>62</v>
      </c>
      <c r="D18" s="200"/>
      <c r="E18" s="200"/>
      <c r="F18" s="200"/>
      <c r="G18" s="200"/>
      <c r="H18" s="200"/>
      <c r="I18" s="201"/>
    </row>
    <row r="19" spans="2:9" ht="12.75">
      <c r="B19" s="189"/>
      <c r="C19" s="190" t="s">
        <v>128</v>
      </c>
      <c r="D19" s="192"/>
      <c r="E19" s="192"/>
      <c r="F19" s="191">
        <f aca="true" t="shared" si="2" ref="F19:F26">SUM(D19:E19)</f>
        <v>0</v>
      </c>
      <c r="G19" s="192"/>
      <c r="H19" s="192"/>
      <c r="I19" s="191">
        <f aca="true" t="shared" si="3" ref="I19:I24">SUM(G19:H19)</f>
        <v>0</v>
      </c>
    </row>
    <row r="20" spans="2:9" ht="12.75">
      <c r="B20" s="189"/>
      <c r="C20" s="190" t="s">
        <v>129</v>
      </c>
      <c r="D20" s="192"/>
      <c r="E20" s="192"/>
      <c r="F20" s="191">
        <f t="shared" si="2"/>
        <v>0</v>
      </c>
      <c r="G20" s="192"/>
      <c r="H20" s="192"/>
      <c r="I20" s="191">
        <f t="shared" si="3"/>
        <v>0</v>
      </c>
    </row>
    <row r="21" spans="2:9" ht="12.75">
      <c r="B21" s="189"/>
      <c r="C21" s="190" t="s">
        <v>22</v>
      </c>
      <c r="D21" s="192"/>
      <c r="E21" s="192"/>
      <c r="F21" s="191">
        <f t="shared" si="2"/>
        <v>0</v>
      </c>
      <c r="G21" s="192"/>
      <c r="H21" s="192"/>
      <c r="I21" s="191">
        <f t="shared" si="3"/>
        <v>0</v>
      </c>
    </row>
    <row r="22" spans="2:9" ht="12.75">
      <c r="B22" s="189"/>
      <c r="C22" s="190" t="s">
        <v>52</v>
      </c>
      <c r="D22" s="192"/>
      <c r="E22" s="192"/>
      <c r="F22" s="191">
        <f t="shared" si="2"/>
        <v>0</v>
      </c>
      <c r="G22" s="192"/>
      <c r="H22" s="192"/>
      <c r="I22" s="191">
        <f t="shared" si="3"/>
        <v>0</v>
      </c>
    </row>
    <row r="23" spans="2:9" ht="12.75">
      <c r="B23" s="189"/>
      <c r="C23" s="190" t="s">
        <v>53</v>
      </c>
      <c r="D23" s="192"/>
      <c r="E23" s="192"/>
      <c r="F23" s="191">
        <f t="shared" si="2"/>
        <v>0</v>
      </c>
      <c r="G23" s="192"/>
      <c r="H23" s="192"/>
      <c r="I23" s="191">
        <f t="shared" si="3"/>
        <v>0</v>
      </c>
    </row>
    <row r="24" spans="2:9" ht="12.75">
      <c r="B24" s="189"/>
      <c r="C24" s="190" t="s">
        <v>54</v>
      </c>
      <c r="D24" s="192"/>
      <c r="E24" s="192"/>
      <c r="F24" s="191">
        <f t="shared" si="2"/>
        <v>0</v>
      </c>
      <c r="G24" s="192"/>
      <c r="H24" s="192"/>
      <c r="I24" s="191">
        <f t="shared" si="3"/>
        <v>0</v>
      </c>
    </row>
    <row r="25" spans="2:9" ht="12.75">
      <c r="B25" s="189"/>
      <c r="C25" s="190" t="s">
        <v>68</v>
      </c>
      <c r="D25" s="192"/>
      <c r="E25" s="192"/>
      <c r="F25" s="191">
        <f>SUM(D25:E25)</f>
        <v>0</v>
      </c>
      <c r="G25" s="192"/>
      <c r="H25" s="192"/>
      <c r="I25" s="191">
        <f>SUM(G25:H25)</f>
        <v>0</v>
      </c>
    </row>
    <row r="26" spans="2:9" ht="12.75">
      <c r="B26" s="189"/>
      <c r="C26" s="197" t="s">
        <v>65</v>
      </c>
      <c r="D26" s="192"/>
      <c r="E26" s="192"/>
      <c r="F26" s="191">
        <f t="shared" si="2"/>
        <v>0</v>
      </c>
      <c r="G26" s="192"/>
      <c r="H26" s="192"/>
      <c r="I26" s="191">
        <f>SUM(G26:H26)</f>
        <v>0</v>
      </c>
    </row>
    <row r="27" spans="2:9" ht="12.75">
      <c r="B27" s="193"/>
      <c r="C27" s="194" t="s">
        <v>63</v>
      </c>
      <c r="D27" s="195">
        <f aca="true" t="shared" si="4" ref="D27:I27">SUM(D19:D26)</f>
        <v>0</v>
      </c>
      <c r="E27" s="195">
        <f t="shared" si="4"/>
        <v>0</v>
      </c>
      <c r="F27" s="195">
        <f t="shared" si="4"/>
        <v>0</v>
      </c>
      <c r="G27" s="195">
        <f t="shared" si="4"/>
        <v>0</v>
      </c>
      <c r="H27" s="195">
        <f t="shared" si="4"/>
        <v>0</v>
      </c>
      <c r="I27" s="195">
        <f t="shared" si="4"/>
        <v>0</v>
      </c>
    </row>
    <row r="28" spans="2:9" ht="12.75">
      <c r="B28" s="198"/>
      <c r="C28" s="199" t="s">
        <v>159</v>
      </c>
      <c r="D28" s="200"/>
      <c r="E28" s="200"/>
      <c r="F28" s="200"/>
      <c r="G28" s="200"/>
      <c r="H28" s="200"/>
      <c r="I28" s="201"/>
    </row>
    <row r="29" spans="2:9" ht="12.75">
      <c r="B29" s="189"/>
      <c r="C29" s="190" t="s">
        <v>56</v>
      </c>
      <c r="D29" s="191">
        <f>SUMIF('2.4 Shared costs'!$D10:$D36,'2. Revenues and expenses'!$C29,'2.4 Shared costs'!H10:H36)</f>
        <v>0</v>
      </c>
      <c r="E29" s="191">
        <f>SUMIF('2.4 Shared costs'!$D10:$D36,'2. Revenues and expenses'!$C29,'2.4 Shared costs'!I10:I36)</f>
        <v>0</v>
      </c>
      <c r="F29" s="191">
        <f aca="true" t="shared" si="5" ref="F29:F37">SUM(D29:E29)</f>
        <v>0</v>
      </c>
      <c r="G29" s="192"/>
      <c r="H29" s="192"/>
      <c r="I29" s="191">
        <f aca="true" t="shared" si="6" ref="I29:I37">SUM(G29:H29)</f>
        <v>0</v>
      </c>
    </row>
    <row r="30" spans="2:9" ht="12.75">
      <c r="B30" s="189"/>
      <c r="C30" s="190" t="s">
        <v>66</v>
      </c>
      <c r="D30" s="191">
        <f>SUMIF('2.4 Shared costs'!$D11:$D37,'2. Revenues and expenses'!$C30,'2.4 Shared costs'!H11:H37)</f>
        <v>0</v>
      </c>
      <c r="E30" s="191">
        <f>SUMIF('2.4 Shared costs'!$D11:$D37,'2. Revenues and expenses'!$C30,'2.4 Shared costs'!I11:I37)</f>
        <v>0</v>
      </c>
      <c r="F30" s="191">
        <f t="shared" si="5"/>
        <v>0</v>
      </c>
      <c r="G30" s="192"/>
      <c r="H30" s="192"/>
      <c r="I30" s="191">
        <f t="shared" si="6"/>
        <v>0</v>
      </c>
    </row>
    <row r="31" spans="2:9" ht="12.75">
      <c r="B31" s="189"/>
      <c r="C31" s="190" t="s">
        <v>57</v>
      </c>
      <c r="D31" s="191">
        <f>SUMIF('2.4 Shared costs'!$D12:$D38,'2. Revenues and expenses'!$C31,'2.4 Shared costs'!H12:H38)</f>
        <v>0</v>
      </c>
      <c r="E31" s="191">
        <f>SUMIF('2.4 Shared costs'!$D12:$D38,'2. Revenues and expenses'!$C31,'2.4 Shared costs'!I12:I38)</f>
        <v>0</v>
      </c>
      <c r="F31" s="191">
        <f t="shared" si="5"/>
        <v>0</v>
      </c>
      <c r="G31" s="192"/>
      <c r="H31" s="192"/>
      <c r="I31" s="191">
        <f t="shared" si="6"/>
        <v>0</v>
      </c>
    </row>
    <row r="32" spans="2:9" ht="12.75">
      <c r="B32" s="189"/>
      <c r="C32" s="197" t="s">
        <v>58</v>
      </c>
      <c r="D32" s="191">
        <f>SUMIF('2.4 Shared costs'!$D13:$D39,'2. Revenues and expenses'!$C32,'2.4 Shared costs'!H13:H39)</f>
        <v>0</v>
      </c>
      <c r="E32" s="191">
        <f>SUMIF('2.4 Shared costs'!$D13:$D39,'2. Revenues and expenses'!$C32,'2.4 Shared costs'!I13:I39)</f>
        <v>0</v>
      </c>
      <c r="F32" s="191">
        <f t="shared" si="5"/>
        <v>0</v>
      </c>
      <c r="G32" s="192"/>
      <c r="H32" s="192"/>
      <c r="I32" s="191">
        <f t="shared" si="6"/>
        <v>0</v>
      </c>
    </row>
    <row r="33" spans="2:9" ht="12.75">
      <c r="B33" s="189"/>
      <c r="C33" s="197" t="s">
        <v>67</v>
      </c>
      <c r="D33" s="191">
        <f>SUMIF('2.4 Shared costs'!$D14:$D40,'2. Revenues and expenses'!$C33,'2.4 Shared costs'!H14:H40)</f>
        <v>0</v>
      </c>
      <c r="E33" s="191">
        <f>SUMIF('2.4 Shared costs'!$D14:$D40,'2. Revenues and expenses'!$C33,'2.4 Shared costs'!I14:I40)</f>
        <v>0</v>
      </c>
      <c r="F33" s="191">
        <f t="shared" si="5"/>
        <v>0</v>
      </c>
      <c r="G33" s="192"/>
      <c r="H33" s="192"/>
      <c r="I33" s="191">
        <f t="shared" si="6"/>
        <v>0</v>
      </c>
    </row>
    <row r="34" spans="2:9" ht="12.75">
      <c r="B34" s="189"/>
      <c r="C34" s="190" t="s">
        <v>130</v>
      </c>
      <c r="D34" s="191">
        <f>SUMIF('2.4 Shared costs'!$D15:$D41,'2. Revenues and expenses'!$C34,'2.4 Shared costs'!H15:H41)</f>
        <v>0</v>
      </c>
      <c r="E34" s="191">
        <f>SUMIF('2.4 Shared costs'!$D15:$D41,'2. Revenues and expenses'!$C34,'2.4 Shared costs'!I15:I41)</f>
        <v>0</v>
      </c>
      <c r="F34" s="191">
        <f t="shared" si="5"/>
        <v>0</v>
      </c>
      <c r="G34" s="192"/>
      <c r="H34" s="192"/>
      <c r="I34" s="191">
        <f t="shared" si="6"/>
        <v>0</v>
      </c>
    </row>
    <row r="35" spans="2:9" ht="12.75">
      <c r="B35" s="189"/>
      <c r="C35" s="190" t="s">
        <v>59</v>
      </c>
      <c r="D35" s="191">
        <f>SUMIF('2.4 Shared costs'!$D16:$D42,'2. Revenues and expenses'!$C35,'2.4 Shared costs'!H16:H42)</f>
        <v>0</v>
      </c>
      <c r="E35" s="191">
        <f>SUMIF('2.4 Shared costs'!$D16:$D42,'2. Revenues and expenses'!$C35,'2.4 Shared costs'!I16:I42)</f>
        <v>0</v>
      </c>
      <c r="F35" s="191">
        <f t="shared" si="5"/>
        <v>0</v>
      </c>
      <c r="G35" s="192"/>
      <c r="H35" s="192"/>
      <c r="I35" s="191">
        <f t="shared" si="6"/>
        <v>0</v>
      </c>
    </row>
    <row r="36" spans="2:9" ht="12.75">
      <c r="B36" s="189"/>
      <c r="C36" s="190" t="s">
        <v>0</v>
      </c>
      <c r="D36" s="191">
        <f>SUMIF('2.4 Shared costs'!$D17:$D43,'2. Revenues and expenses'!$C36,'2.4 Shared costs'!H17:H43)</f>
        <v>0</v>
      </c>
      <c r="E36" s="191">
        <f>SUMIF('2.4 Shared costs'!$D17:$D43,'2. Revenues and expenses'!$C36,'2.4 Shared costs'!I17:I43)</f>
        <v>0</v>
      </c>
      <c r="F36" s="191">
        <f t="shared" si="5"/>
        <v>0</v>
      </c>
      <c r="G36" s="192"/>
      <c r="H36" s="192"/>
      <c r="I36" s="191">
        <f t="shared" si="6"/>
        <v>0</v>
      </c>
    </row>
    <row r="37" spans="2:9" ht="12.75">
      <c r="B37" s="189"/>
      <c r="C37" s="197" t="s">
        <v>175</v>
      </c>
      <c r="D37" s="191">
        <f>SUMIF('2.4 Shared costs'!$D18:$D44,'2. Revenues and expenses'!$C37,'2.4 Shared costs'!H18:H44)</f>
        <v>0</v>
      </c>
      <c r="E37" s="191">
        <f>SUMIF('2.4 Shared costs'!$D18:$D44,'2. Revenues and expenses'!$C37,'2.4 Shared costs'!I18:I44)</f>
        <v>0</v>
      </c>
      <c r="F37" s="191">
        <f t="shared" si="5"/>
        <v>0</v>
      </c>
      <c r="G37" s="192"/>
      <c r="H37" s="192"/>
      <c r="I37" s="191">
        <f t="shared" si="6"/>
        <v>0</v>
      </c>
    </row>
    <row r="38" spans="2:9" ht="12.75">
      <c r="B38" s="193"/>
      <c r="C38" s="194" t="s">
        <v>176</v>
      </c>
      <c r="D38" s="195">
        <f>SUM(D29:D37)</f>
        <v>0</v>
      </c>
      <c r="E38" s="195">
        <f>SUM(E29:E37)</f>
        <v>0</v>
      </c>
      <c r="F38" s="195">
        <f>SUM(F29:F37)</f>
        <v>0</v>
      </c>
      <c r="G38" s="192"/>
      <c r="H38" s="192"/>
      <c r="I38" s="195">
        <f>SUM(I29:I37)</f>
        <v>0</v>
      </c>
    </row>
    <row r="39" spans="2:9" ht="12.75">
      <c r="B39" s="193"/>
      <c r="C39" s="194" t="s">
        <v>64</v>
      </c>
      <c r="D39" s="195">
        <f>D27+D38</f>
        <v>0</v>
      </c>
      <c r="E39" s="195">
        <f>E27+E38</f>
        <v>0</v>
      </c>
      <c r="F39" s="195">
        <f>F27+F38</f>
        <v>0</v>
      </c>
      <c r="G39" s="192"/>
      <c r="H39" s="192"/>
      <c r="I39" s="195">
        <f>I27+I38</f>
        <v>0</v>
      </c>
    </row>
    <row r="40" spans="2:9" ht="12.75">
      <c r="B40" s="189"/>
      <c r="C40" s="194" t="s">
        <v>93</v>
      </c>
      <c r="D40" s="191">
        <f>D17+D39</f>
        <v>0</v>
      </c>
      <c r="E40" s="191">
        <f>E17+E39</f>
        <v>0</v>
      </c>
      <c r="F40" s="191">
        <f>F17+F39</f>
        <v>0</v>
      </c>
      <c r="G40" s="192"/>
      <c r="H40" s="192"/>
      <c r="I40" s="191">
        <f>I17+I39</f>
        <v>0</v>
      </c>
    </row>
  </sheetData>
  <sheetProtection/>
  <mergeCells count="4">
    <mergeCell ref="B5:D5"/>
    <mergeCell ref="D7:F7"/>
    <mergeCell ref="G7:I7"/>
    <mergeCell ref="B1:D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2"/>
  <headerFooter alignWithMargins="0">
    <oddFooter>&amp;C&amp;A&amp;RPage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999"/>
    <pageSetUpPr fitToPage="1"/>
  </sheetPr>
  <dimension ref="B1:I25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12.00390625" style="19" customWidth="1"/>
    <col min="2" max="2" width="16.421875" style="19" customWidth="1"/>
    <col min="3" max="3" width="43.421875" style="19" customWidth="1"/>
    <col min="4" max="9" width="20.7109375" style="19" customWidth="1"/>
    <col min="10" max="16384" width="9.140625" style="19" customWidth="1"/>
  </cols>
  <sheetData>
    <row r="1" spans="2:9" ht="20.25">
      <c r="B1" s="403" t="s">
        <v>136</v>
      </c>
      <c r="C1" s="403"/>
      <c r="D1" s="18"/>
      <c r="E1" s="18"/>
      <c r="F1" s="18"/>
      <c r="G1" s="18"/>
      <c r="H1" s="18"/>
      <c r="I1" s="18"/>
    </row>
    <row r="2" spans="2:9" ht="16.5" customHeight="1">
      <c r="B2" s="48">
        <f>Tradingname</f>
        <v>0</v>
      </c>
      <c r="C2" s="49"/>
      <c r="I2" s="43"/>
    </row>
    <row r="3" spans="2:3" ht="13.5">
      <c r="B3" s="50" t="s">
        <v>178</v>
      </c>
      <c r="C3" s="51">
        <f>Yearending</f>
        <v>44012</v>
      </c>
    </row>
    <row r="4" spans="2:7" ht="12.75" customHeight="1">
      <c r="B4" s="17"/>
      <c r="D4" s="41"/>
      <c r="G4" s="41"/>
    </row>
    <row r="5" spans="2:4" ht="15">
      <c r="B5" s="398" t="s">
        <v>183</v>
      </c>
      <c r="C5" s="398"/>
      <c r="D5" s="398"/>
    </row>
    <row r="6" spans="2:9" ht="12.75">
      <c r="B6" s="21"/>
      <c r="C6" s="22"/>
      <c r="D6" s="23"/>
      <c r="E6" s="23"/>
      <c r="F6" s="23"/>
      <c r="G6" s="23"/>
      <c r="H6" s="23"/>
      <c r="I6" s="23"/>
    </row>
    <row r="7" spans="2:9" ht="21" customHeight="1">
      <c r="B7" s="168"/>
      <c r="C7" s="168"/>
      <c r="D7" s="399" t="s">
        <v>223</v>
      </c>
      <c r="E7" s="400"/>
      <c r="F7" s="401"/>
      <c r="G7" s="399" t="s">
        <v>224</v>
      </c>
      <c r="H7" s="400"/>
      <c r="I7" s="401"/>
    </row>
    <row r="8" spans="2:9" ht="51" customHeight="1">
      <c r="B8" s="167" t="s">
        <v>216</v>
      </c>
      <c r="C8" s="168" t="s">
        <v>18</v>
      </c>
      <c r="D8" s="185" t="s">
        <v>60</v>
      </c>
      <c r="E8" s="185" t="s">
        <v>61</v>
      </c>
      <c r="F8" s="185" t="s">
        <v>24</v>
      </c>
      <c r="G8" s="185" t="s">
        <v>60</v>
      </c>
      <c r="H8" s="185" t="s">
        <v>61</v>
      </c>
      <c r="I8" s="185" t="s">
        <v>24</v>
      </c>
    </row>
    <row r="9" spans="2:9" ht="15.75" customHeight="1">
      <c r="B9" s="167"/>
      <c r="C9" s="168"/>
      <c r="D9" s="188" t="s">
        <v>180</v>
      </c>
      <c r="E9" s="188" t="s">
        <v>180</v>
      </c>
      <c r="F9" s="188" t="s">
        <v>180</v>
      </c>
      <c r="G9" s="188" t="s">
        <v>180</v>
      </c>
      <c r="H9" s="188" t="s">
        <v>180</v>
      </c>
      <c r="I9" s="188" t="s">
        <v>180</v>
      </c>
    </row>
    <row r="10" spans="2:9" ht="12.75">
      <c r="B10" s="205"/>
      <c r="C10" s="199" t="s">
        <v>46</v>
      </c>
      <c r="D10" s="200"/>
      <c r="E10" s="200"/>
      <c r="F10" s="200"/>
      <c r="G10" s="200"/>
      <c r="H10" s="200"/>
      <c r="I10" s="201"/>
    </row>
    <row r="11" spans="2:9" ht="12.75">
      <c r="B11" s="202"/>
      <c r="C11" s="190" t="s">
        <v>171</v>
      </c>
      <c r="D11" s="192"/>
      <c r="E11" s="192"/>
      <c r="F11" s="191">
        <f aca="true" t="shared" si="0" ref="F11:F19">SUM(D11:E11)</f>
        <v>0</v>
      </c>
      <c r="G11" s="192"/>
      <c r="H11" s="192"/>
      <c r="I11" s="191">
        <f aca="true" t="shared" si="1" ref="I11:I19">SUM(G11:H11)</f>
        <v>0</v>
      </c>
    </row>
    <row r="12" spans="2:9" ht="12.75">
      <c r="B12" s="202"/>
      <c r="C12" s="190" t="s">
        <v>158</v>
      </c>
      <c r="D12" s="192"/>
      <c r="E12" s="192"/>
      <c r="F12" s="191">
        <f t="shared" si="0"/>
        <v>0</v>
      </c>
      <c r="G12" s="192"/>
      <c r="H12" s="192"/>
      <c r="I12" s="191">
        <f t="shared" si="1"/>
        <v>0</v>
      </c>
    </row>
    <row r="13" spans="2:9" ht="12.75">
      <c r="B13" s="202"/>
      <c r="C13" s="190" t="s">
        <v>79</v>
      </c>
      <c r="D13" s="192"/>
      <c r="E13" s="192"/>
      <c r="F13" s="191">
        <f t="shared" si="0"/>
        <v>0</v>
      </c>
      <c r="G13" s="192"/>
      <c r="H13" s="192"/>
      <c r="I13" s="191">
        <f t="shared" si="1"/>
        <v>0</v>
      </c>
    </row>
    <row r="14" spans="2:9" ht="12.75">
      <c r="B14" s="202"/>
      <c r="C14" s="190" t="s">
        <v>228</v>
      </c>
      <c r="D14" s="192"/>
      <c r="E14" s="192"/>
      <c r="F14" s="191">
        <f t="shared" si="0"/>
        <v>0</v>
      </c>
      <c r="G14" s="192"/>
      <c r="H14" s="192"/>
      <c r="I14" s="191">
        <f t="shared" si="1"/>
        <v>0</v>
      </c>
    </row>
    <row r="15" spans="2:9" ht="25.5">
      <c r="B15" s="202"/>
      <c r="C15" s="203" t="s">
        <v>229</v>
      </c>
      <c r="D15" s="192"/>
      <c r="E15" s="192"/>
      <c r="F15" s="191">
        <f t="shared" si="0"/>
        <v>0</v>
      </c>
      <c r="G15" s="192"/>
      <c r="H15" s="192"/>
      <c r="I15" s="191">
        <f t="shared" si="1"/>
        <v>0</v>
      </c>
    </row>
    <row r="16" spans="2:9" ht="12.75">
      <c r="B16" s="202"/>
      <c r="C16" s="190" t="s">
        <v>172</v>
      </c>
      <c r="D16" s="192"/>
      <c r="E16" s="192"/>
      <c r="F16" s="191">
        <f t="shared" si="0"/>
        <v>0</v>
      </c>
      <c r="G16" s="192"/>
      <c r="H16" s="192"/>
      <c r="I16" s="191">
        <f t="shared" si="1"/>
        <v>0</v>
      </c>
    </row>
    <row r="17" spans="2:9" ht="12.75">
      <c r="B17" s="202"/>
      <c r="C17" s="190" t="s">
        <v>80</v>
      </c>
      <c r="D17" s="192"/>
      <c r="E17" s="192"/>
      <c r="F17" s="191">
        <f t="shared" si="0"/>
        <v>0</v>
      </c>
      <c r="G17" s="192"/>
      <c r="H17" s="192"/>
      <c r="I17" s="191">
        <f t="shared" si="1"/>
        <v>0</v>
      </c>
    </row>
    <row r="18" spans="2:9" ht="12.75">
      <c r="B18" s="202"/>
      <c r="C18" s="190" t="s">
        <v>81</v>
      </c>
      <c r="D18" s="192"/>
      <c r="E18" s="192"/>
      <c r="F18" s="191">
        <f t="shared" si="0"/>
        <v>0</v>
      </c>
      <c r="G18" s="192"/>
      <c r="H18" s="192"/>
      <c r="I18" s="191">
        <f t="shared" si="1"/>
        <v>0</v>
      </c>
    </row>
    <row r="19" spans="2:9" ht="12.75">
      <c r="B19" s="202"/>
      <c r="C19" s="190" t="s">
        <v>47</v>
      </c>
      <c r="D19" s="192"/>
      <c r="E19" s="192"/>
      <c r="F19" s="191">
        <f t="shared" si="0"/>
        <v>0</v>
      </c>
      <c r="G19" s="192"/>
      <c r="H19" s="192"/>
      <c r="I19" s="191">
        <f t="shared" si="1"/>
        <v>0</v>
      </c>
    </row>
    <row r="20" spans="2:9" ht="12.75">
      <c r="B20" s="202"/>
      <c r="C20" s="190" t="s">
        <v>48</v>
      </c>
      <c r="D20" s="191">
        <f>'2.2 Revenue contributions '!C15</f>
        <v>0</v>
      </c>
      <c r="E20" s="191">
        <f>'2.2 Revenue contributions '!D15</f>
        <v>0</v>
      </c>
      <c r="F20" s="191">
        <f>'2.2 Revenue contributions '!E15</f>
        <v>0</v>
      </c>
      <c r="G20" s="192"/>
      <c r="H20" s="192"/>
      <c r="I20" s="191">
        <f>SUM(G20:H20)</f>
        <v>0</v>
      </c>
    </row>
    <row r="21" spans="2:9" ht="12.75">
      <c r="B21" s="202"/>
      <c r="C21" s="190" t="s">
        <v>255</v>
      </c>
      <c r="D21" s="191">
        <f>'2.2 Revenue contributions '!C27</f>
        <v>0</v>
      </c>
      <c r="E21" s="191">
        <f>'2.2 Revenue contributions '!D27</f>
        <v>0</v>
      </c>
      <c r="F21" s="191">
        <f>'2.2 Revenue contributions '!D27</f>
        <v>0</v>
      </c>
      <c r="G21" s="192"/>
      <c r="H21" s="192"/>
      <c r="I21" s="191">
        <f>SUM(G21:H21)</f>
        <v>0</v>
      </c>
    </row>
    <row r="22" spans="2:9" ht="12.75">
      <c r="B22" s="202"/>
      <c r="C22" s="190" t="s">
        <v>19</v>
      </c>
      <c r="D22" s="192"/>
      <c r="E22" s="192"/>
      <c r="F22" s="191">
        <f>SUM(D22:E22)</f>
        <v>0</v>
      </c>
      <c r="G22" s="192"/>
      <c r="H22" s="192"/>
      <c r="I22" s="191">
        <f>SUM(G22:H22)</f>
        <v>0</v>
      </c>
    </row>
    <row r="23" spans="2:9" ht="12.75">
      <c r="B23" s="202"/>
      <c r="C23" s="190" t="s">
        <v>50</v>
      </c>
      <c r="D23" s="192"/>
      <c r="E23" s="192"/>
      <c r="F23" s="191">
        <f>SUM(D23:E23)</f>
        <v>0</v>
      </c>
      <c r="G23" s="192"/>
      <c r="H23" s="192"/>
      <c r="I23" s="191">
        <f>SUM(G23:H23)</f>
        <v>0</v>
      </c>
    </row>
    <row r="24" spans="2:9" ht="12.75">
      <c r="B24" s="204"/>
      <c r="C24" s="194" t="s">
        <v>49</v>
      </c>
      <c r="D24" s="195">
        <f>SUM(D11:D23)</f>
        <v>0</v>
      </c>
      <c r="E24" s="195">
        <f>SUM(E11:E23)</f>
        <v>0</v>
      </c>
      <c r="F24" s="195">
        <f>SUM(F11:F23)</f>
        <v>0</v>
      </c>
      <c r="G24" s="195">
        <f>SUM(G11:G23)</f>
        <v>0</v>
      </c>
      <c r="H24" s="195">
        <f>SUM(H11:H23)</f>
        <v>0</v>
      </c>
      <c r="I24" s="195">
        <f>SUM(I19:I23)</f>
        <v>0</v>
      </c>
    </row>
    <row r="25" ht="12.75">
      <c r="B25" s="41"/>
    </row>
  </sheetData>
  <sheetProtection/>
  <mergeCells count="4">
    <mergeCell ref="B1:C1"/>
    <mergeCell ref="B5:D5"/>
    <mergeCell ref="D7:F7"/>
    <mergeCell ref="G7:I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2"/>
  <headerFooter alignWithMargins="0">
    <oddFooter>&amp;C&amp;A&amp;RPage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9999"/>
    <pageSetUpPr fitToPage="1"/>
  </sheetPr>
  <dimension ref="B1:J27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2.00390625" style="19" customWidth="1"/>
    <col min="2" max="2" width="37.57421875" style="19" customWidth="1"/>
    <col min="3" max="3" width="42.8515625" style="19" customWidth="1"/>
    <col min="4" max="5" width="27.28125" style="19" customWidth="1"/>
    <col min="6" max="6" width="5.8515625" style="19" customWidth="1"/>
    <col min="7" max="7" width="6.7109375" style="19" customWidth="1"/>
    <col min="8" max="10" width="19.8515625" style="19" customWidth="1"/>
    <col min="11" max="11" width="18.28125" style="19" customWidth="1"/>
    <col min="12" max="16384" width="9.140625" style="19" customWidth="1"/>
  </cols>
  <sheetData>
    <row r="1" spans="2:10" ht="20.25">
      <c r="B1" s="20" t="s">
        <v>193</v>
      </c>
      <c r="C1" s="18"/>
      <c r="D1" s="18"/>
      <c r="E1" s="18"/>
      <c r="F1" s="18"/>
      <c r="G1" s="18"/>
      <c r="H1" s="18"/>
      <c r="I1" s="18"/>
      <c r="J1" s="18"/>
    </row>
    <row r="2" spans="2:3" ht="15.75" customHeight="1">
      <c r="B2" s="48">
        <f>Tradingname</f>
        <v>0</v>
      </c>
      <c r="C2" s="49"/>
    </row>
    <row r="3" spans="2:6" ht="18.75" customHeight="1">
      <c r="B3" s="50" t="s">
        <v>178</v>
      </c>
      <c r="C3" s="51">
        <f>Yearending</f>
        <v>44012</v>
      </c>
      <c r="F3" s="43"/>
    </row>
    <row r="4" ht="20.25">
      <c r="B4" s="17"/>
    </row>
    <row r="5" ht="15">
      <c r="B5" s="28" t="s">
        <v>184</v>
      </c>
    </row>
    <row r="6" spans="2:10" ht="12.75">
      <c r="B6" s="21"/>
      <c r="C6" s="24"/>
      <c r="D6" s="24"/>
      <c r="E6" s="24"/>
      <c r="F6" s="24"/>
      <c r="G6" s="25"/>
      <c r="H6" s="29"/>
      <c r="I6" s="26"/>
      <c r="J6" s="26"/>
    </row>
    <row r="7" spans="2:5" ht="39" customHeight="1">
      <c r="B7" s="206" t="s">
        <v>18</v>
      </c>
      <c r="C7" s="185" t="s">
        <v>60</v>
      </c>
      <c r="D7" s="185" t="s">
        <v>61</v>
      </c>
      <c r="E7" s="185" t="s">
        <v>24</v>
      </c>
    </row>
    <row r="8" spans="2:5" ht="13.5" customHeight="1">
      <c r="B8" s="167"/>
      <c r="C8" s="188" t="s">
        <v>180</v>
      </c>
      <c r="D8" s="188" t="s">
        <v>180</v>
      </c>
      <c r="E8" s="188" t="s">
        <v>180</v>
      </c>
    </row>
    <row r="9" spans="2:5" ht="13.5" customHeight="1">
      <c r="B9" s="324"/>
      <c r="C9" s="325"/>
      <c r="D9" s="326"/>
      <c r="E9" s="353">
        <f aca="true" t="shared" si="0" ref="E9:E14">SUM(C9:D9)</f>
        <v>0</v>
      </c>
    </row>
    <row r="10" spans="2:5" ht="13.5" customHeight="1">
      <c r="B10" s="324"/>
      <c r="C10" s="325"/>
      <c r="D10" s="326"/>
      <c r="E10" s="353">
        <f t="shared" si="0"/>
        <v>0</v>
      </c>
    </row>
    <row r="11" spans="2:5" ht="13.5" customHeight="1">
      <c r="B11" s="324"/>
      <c r="C11" s="325"/>
      <c r="D11" s="326"/>
      <c r="E11" s="353">
        <f t="shared" si="0"/>
        <v>0</v>
      </c>
    </row>
    <row r="12" spans="2:5" ht="13.5" customHeight="1">
      <c r="B12" s="324"/>
      <c r="C12" s="325"/>
      <c r="D12" s="326"/>
      <c r="E12" s="353">
        <f t="shared" si="0"/>
        <v>0</v>
      </c>
    </row>
    <row r="13" spans="2:5" ht="13.5" customHeight="1">
      <c r="B13" s="324"/>
      <c r="C13" s="325"/>
      <c r="D13" s="326"/>
      <c r="E13" s="353">
        <f t="shared" si="0"/>
        <v>0</v>
      </c>
    </row>
    <row r="14" spans="2:5" ht="13.5" customHeight="1">
      <c r="B14" s="324"/>
      <c r="C14" s="325"/>
      <c r="D14" s="326"/>
      <c r="E14" s="353">
        <f t="shared" si="0"/>
        <v>0</v>
      </c>
    </row>
    <row r="15" spans="2:5" ht="12.75">
      <c r="B15" s="207" t="s">
        <v>24</v>
      </c>
      <c r="C15" s="352">
        <f>SUM(C9:C14)</f>
        <v>0</v>
      </c>
      <c r="D15" s="352">
        <f>SUM(D9:D14)</f>
        <v>0</v>
      </c>
      <c r="E15" s="353">
        <f>SUM(E9:E14)</f>
        <v>0</v>
      </c>
    </row>
    <row r="17" ht="15">
      <c r="B17" s="28" t="s">
        <v>185</v>
      </c>
    </row>
    <row r="18" spans="2:6" ht="19.5" customHeight="1">
      <c r="B18" s="21"/>
      <c r="C18" s="24"/>
      <c r="D18" s="24"/>
      <c r="E18" s="24"/>
      <c r="F18" s="24"/>
    </row>
    <row r="19" spans="2:5" ht="24.75" customHeight="1">
      <c r="B19" s="167" t="s">
        <v>18</v>
      </c>
      <c r="C19" s="208" t="s">
        <v>60</v>
      </c>
      <c r="D19" s="185" t="s">
        <v>61</v>
      </c>
      <c r="E19" s="185" t="s">
        <v>24</v>
      </c>
    </row>
    <row r="20" spans="2:5" ht="12.75">
      <c r="B20" s="167"/>
      <c r="C20" s="188" t="s">
        <v>180</v>
      </c>
      <c r="D20" s="188" t="s">
        <v>180</v>
      </c>
      <c r="E20" s="188" t="s">
        <v>180</v>
      </c>
    </row>
    <row r="21" spans="2:5" ht="12.75">
      <c r="B21" s="324"/>
      <c r="C21" s="325"/>
      <c r="D21" s="326"/>
      <c r="E21" s="353">
        <f aca="true" t="shared" si="1" ref="E21:E26">SUM(C21:D21)</f>
        <v>0</v>
      </c>
    </row>
    <row r="22" spans="2:5" ht="12.75">
      <c r="B22" s="324"/>
      <c r="C22" s="325"/>
      <c r="D22" s="326"/>
      <c r="E22" s="353">
        <f t="shared" si="1"/>
        <v>0</v>
      </c>
    </row>
    <row r="23" spans="2:5" ht="12.75">
      <c r="B23" s="324"/>
      <c r="C23" s="325"/>
      <c r="D23" s="326"/>
      <c r="E23" s="353">
        <f t="shared" si="1"/>
        <v>0</v>
      </c>
    </row>
    <row r="24" spans="2:5" ht="12.75">
      <c r="B24" s="324"/>
      <c r="C24" s="325"/>
      <c r="D24" s="326"/>
      <c r="E24" s="353">
        <f t="shared" si="1"/>
        <v>0</v>
      </c>
    </row>
    <row r="25" spans="2:5" ht="12.75">
      <c r="B25" s="324"/>
      <c r="C25" s="325"/>
      <c r="D25" s="326"/>
      <c r="E25" s="353">
        <f t="shared" si="1"/>
        <v>0</v>
      </c>
    </row>
    <row r="26" spans="2:5" ht="12.75">
      <c r="B26" s="324"/>
      <c r="C26" s="325"/>
      <c r="D26" s="326"/>
      <c r="E26" s="353">
        <f t="shared" si="1"/>
        <v>0</v>
      </c>
    </row>
    <row r="27" spans="2:5" ht="12.75">
      <c r="B27" s="404" t="s">
        <v>24</v>
      </c>
      <c r="C27" s="405">
        <f>SUM(C21:C26)</f>
        <v>0</v>
      </c>
      <c r="D27" s="195">
        <f>SUM(D21:D26)</f>
        <v>0</v>
      </c>
      <c r="E27" s="353">
        <f>SUM(E21:E26)</f>
        <v>0</v>
      </c>
    </row>
  </sheetData>
  <sheetProtection/>
  <mergeCells count="1">
    <mergeCell ref="B27:C2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2"/>
  <headerFooter alignWithMargins="0">
    <oddFooter>&amp;C&amp;A&amp;RPage &amp;P</oddFooter>
  </headerFooter>
  <colBreaks count="1" manualBreakCount="1">
    <brk id="7" max="2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9999"/>
    <pageSetUpPr fitToPage="1"/>
  </sheetPr>
  <dimension ref="B1:H36"/>
  <sheetViews>
    <sheetView zoomScalePageLayoutView="0" workbookViewId="0" topLeftCell="A1">
      <selection activeCell="D13" sqref="D13:F13"/>
    </sheetView>
  </sheetViews>
  <sheetFormatPr defaultColWidth="9.140625" defaultRowHeight="12.75"/>
  <cols>
    <col min="1" max="1" width="12.421875" style="30" customWidth="1"/>
    <col min="2" max="2" width="18.57421875" style="30" customWidth="1"/>
    <col min="3" max="3" width="42.28125" style="30" customWidth="1"/>
    <col min="4" max="4" width="26.8515625" style="30" customWidth="1"/>
    <col min="5" max="5" width="22.57421875" style="30" customWidth="1"/>
    <col min="6" max="6" width="20.57421875" style="30" customWidth="1"/>
    <col min="7" max="8" width="22.57421875" style="30" customWidth="1"/>
    <col min="9" max="9" width="9.421875" style="30" customWidth="1"/>
    <col min="10" max="10" width="25.140625" style="30" customWidth="1"/>
    <col min="11" max="16384" width="9.140625" style="30" customWidth="1"/>
  </cols>
  <sheetData>
    <row r="1" spans="2:8" ht="20.25">
      <c r="B1" s="406" t="s">
        <v>188</v>
      </c>
      <c r="C1" s="406"/>
      <c r="D1" s="18"/>
      <c r="E1" s="18"/>
      <c r="F1" s="18"/>
      <c r="G1" s="18"/>
      <c r="H1" s="18"/>
    </row>
    <row r="2" spans="2:8" ht="17.25" customHeight="1">
      <c r="B2" s="48">
        <f>Tradingname</f>
        <v>0</v>
      </c>
      <c r="C2" s="49"/>
      <c r="D2" s="31"/>
      <c r="E2" s="31"/>
      <c r="G2" s="31"/>
      <c r="H2" s="31"/>
    </row>
    <row r="3" spans="2:3" ht="17.25" customHeight="1">
      <c r="B3" s="50" t="s">
        <v>178</v>
      </c>
      <c r="C3" s="51">
        <f>Yearending</f>
        <v>44012</v>
      </c>
    </row>
    <row r="4" ht="14.25" customHeight="1">
      <c r="B4" s="17"/>
    </row>
    <row r="5" spans="2:8" ht="15">
      <c r="B5" s="34" t="s">
        <v>189</v>
      </c>
      <c r="C5" s="32"/>
      <c r="D5" s="32"/>
      <c r="E5" s="32"/>
      <c r="F5" s="33"/>
      <c r="G5" s="32"/>
      <c r="H5" s="32"/>
    </row>
    <row r="6" spans="2:8" ht="15">
      <c r="B6" s="34"/>
      <c r="C6" s="32"/>
      <c r="D6" s="32"/>
      <c r="E6" s="32"/>
      <c r="F6" s="33"/>
      <c r="G6" s="32"/>
      <c r="H6" s="32"/>
    </row>
    <row r="7" spans="2:8" ht="40.5" customHeight="1">
      <c r="B7" s="209" t="s">
        <v>216</v>
      </c>
      <c r="C7" s="209" t="s">
        <v>186</v>
      </c>
      <c r="D7" s="210" t="s">
        <v>210</v>
      </c>
      <c r="E7" s="210" t="s">
        <v>212</v>
      </c>
      <c r="F7" s="210" t="s">
        <v>72</v>
      </c>
      <c r="G7" s="210" t="s">
        <v>87</v>
      </c>
      <c r="H7" s="210" t="s">
        <v>88</v>
      </c>
    </row>
    <row r="8" spans="2:8" ht="12.75">
      <c r="B8" s="211"/>
      <c r="C8" s="209" t="s">
        <v>187</v>
      </c>
      <c r="D8" s="212" t="s">
        <v>180</v>
      </c>
      <c r="E8" s="212" t="s">
        <v>180</v>
      </c>
      <c r="F8" s="212"/>
      <c r="G8" s="212" t="s">
        <v>180</v>
      </c>
      <c r="H8" s="212" t="s">
        <v>180</v>
      </c>
    </row>
    <row r="9" spans="2:8" ht="12.75">
      <c r="B9" s="213"/>
      <c r="C9" s="213"/>
      <c r="D9" s="214"/>
      <c r="E9" s="214"/>
      <c r="F9" s="215"/>
      <c r="G9" s="191">
        <f>D9*F9</f>
        <v>0</v>
      </c>
      <c r="H9" s="191">
        <f>E9*F9</f>
        <v>0</v>
      </c>
    </row>
    <row r="10" spans="2:8" ht="12.75">
      <c r="B10" s="213"/>
      <c r="C10" s="213"/>
      <c r="D10" s="214"/>
      <c r="E10" s="214"/>
      <c r="F10" s="215"/>
      <c r="G10" s="191">
        <f>D10*F10</f>
        <v>0</v>
      </c>
      <c r="H10" s="191">
        <f aca="true" t="shared" si="0" ref="H10:H35">E10*F10</f>
        <v>0</v>
      </c>
    </row>
    <row r="11" spans="2:8" ht="12.75">
      <c r="B11" s="213"/>
      <c r="C11" s="213"/>
      <c r="D11" s="214"/>
      <c r="E11" s="214"/>
      <c r="F11" s="215"/>
      <c r="G11" s="191">
        <f aca="true" t="shared" si="1" ref="G11:G35">D11*F11</f>
        <v>0</v>
      </c>
      <c r="H11" s="191">
        <f t="shared" si="0"/>
        <v>0</v>
      </c>
    </row>
    <row r="12" spans="2:8" ht="12.75">
      <c r="B12" s="213"/>
      <c r="C12" s="213"/>
      <c r="D12" s="214"/>
      <c r="E12" s="214"/>
      <c r="F12" s="215"/>
      <c r="G12" s="191">
        <f t="shared" si="1"/>
        <v>0</v>
      </c>
      <c r="H12" s="191">
        <f t="shared" si="0"/>
        <v>0</v>
      </c>
    </row>
    <row r="13" spans="2:8" ht="12.75">
      <c r="B13" s="213"/>
      <c r="C13" s="213"/>
      <c r="D13" s="214"/>
      <c r="E13" s="214"/>
      <c r="F13" s="215"/>
      <c r="G13" s="191">
        <f t="shared" si="1"/>
        <v>0</v>
      </c>
      <c r="H13" s="191">
        <f t="shared" si="0"/>
        <v>0</v>
      </c>
    </row>
    <row r="14" spans="2:8" ht="12.75">
      <c r="B14" s="213"/>
      <c r="C14" s="213"/>
      <c r="D14" s="214"/>
      <c r="E14" s="214"/>
      <c r="F14" s="215"/>
      <c r="G14" s="191">
        <f t="shared" si="1"/>
        <v>0</v>
      </c>
      <c r="H14" s="191">
        <f t="shared" si="0"/>
        <v>0</v>
      </c>
    </row>
    <row r="15" spans="2:8" ht="12.75">
      <c r="B15" s="213"/>
      <c r="C15" s="213"/>
      <c r="D15" s="214"/>
      <c r="E15" s="214"/>
      <c r="F15" s="215"/>
      <c r="G15" s="191">
        <f t="shared" si="1"/>
        <v>0</v>
      </c>
      <c r="H15" s="191">
        <f t="shared" si="0"/>
        <v>0</v>
      </c>
    </row>
    <row r="16" spans="2:8" ht="12.75">
      <c r="B16" s="213"/>
      <c r="C16" s="213"/>
      <c r="D16" s="214"/>
      <c r="E16" s="214"/>
      <c r="F16" s="215"/>
      <c r="G16" s="191">
        <f t="shared" si="1"/>
        <v>0</v>
      </c>
      <c r="H16" s="191">
        <f t="shared" si="0"/>
        <v>0</v>
      </c>
    </row>
    <row r="17" spans="2:8" ht="12.75">
      <c r="B17" s="213"/>
      <c r="C17" s="213"/>
      <c r="D17" s="214"/>
      <c r="E17" s="214"/>
      <c r="F17" s="215"/>
      <c r="G17" s="191">
        <f t="shared" si="1"/>
        <v>0</v>
      </c>
      <c r="H17" s="191">
        <f t="shared" si="0"/>
        <v>0</v>
      </c>
    </row>
    <row r="18" spans="2:8" ht="12.75">
      <c r="B18" s="213"/>
      <c r="C18" s="213"/>
      <c r="D18" s="214"/>
      <c r="E18" s="214"/>
      <c r="F18" s="215"/>
      <c r="G18" s="191">
        <f t="shared" si="1"/>
        <v>0</v>
      </c>
      <c r="H18" s="191">
        <f t="shared" si="0"/>
        <v>0</v>
      </c>
    </row>
    <row r="19" spans="2:8" ht="12.75">
      <c r="B19" s="213"/>
      <c r="C19" s="213"/>
      <c r="D19" s="214"/>
      <c r="E19" s="214"/>
      <c r="F19" s="215"/>
      <c r="G19" s="191">
        <f t="shared" si="1"/>
        <v>0</v>
      </c>
      <c r="H19" s="191">
        <f t="shared" si="0"/>
        <v>0</v>
      </c>
    </row>
    <row r="20" spans="2:8" ht="12.75">
      <c r="B20" s="213"/>
      <c r="C20" s="213"/>
      <c r="D20" s="214"/>
      <c r="E20" s="214"/>
      <c r="F20" s="215"/>
      <c r="G20" s="191">
        <f t="shared" si="1"/>
        <v>0</v>
      </c>
      <c r="H20" s="191">
        <f t="shared" si="0"/>
        <v>0</v>
      </c>
    </row>
    <row r="21" spans="2:8" ht="12.75">
      <c r="B21" s="213"/>
      <c r="C21" s="213"/>
      <c r="D21" s="214"/>
      <c r="E21" s="214"/>
      <c r="F21" s="215"/>
      <c r="G21" s="191">
        <f t="shared" si="1"/>
        <v>0</v>
      </c>
      <c r="H21" s="191">
        <f t="shared" si="0"/>
        <v>0</v>
      </c>
    </row>
    <row r="22" spans="2:8" ht="12.75">
      <c r="B22" s="213"/>
      <c r="C22" s="213"/>
      <c r="D22" s="214"/>
      <c r="E22" s="214"/>
      <c r="F22" s="215"/>
      <c r="G22" s="191">
        <f t="shared" si="1"/>
        <v>0</v>
      </c>
      <c r="H22" s="191">
        <f t="shared" si="0"/>
        <v>0</v>
      </c>
    </row>
    <row r="23" spans="2:8" ht="12.75">
      <c r="B23" s="213"/>
      <c r="C23" s="213"/>
      <c r="D23" s="214"/>
      <c r="E23" s="214"/>
      <c r="F23" s="215"/>
      <c r="G23" s="191">
        <f t="shared" si="1"/>
        <v>0</v>
      </c>
      <c r="H23" s="191">
        <f t="shared" si="0"/>
        <v>0</v>
      </c>
    </row>
    <row r="24" spans="2:8" ht="12.75">
      <c r="B24" s="213"/>
      <c r="C24" s="213"/>
      <c r="D24" s="214"/>
      <c r="E24" s="214"/>
      <c r="F24" s="215"/>
      <c r="G24" s="191">
        <f t="shared" si="1"/>
        <v>0</v>
      </c>
      <c r="H24" s="191">
        <f t="shared" si="0"/>
        <v>0</v>
      </c>
    </row>
    <row r="25" spans="2:8" ht="12.75">
      <c r="B25" s="213"/>
      <c r="C25" s="213"/>
      <c r="D25" s="214"/>
      <c r="E25" s="214"/>
      <c r="F25" s="215"/>
      <c r="G25" s="191">
        <f t="shared" si="1"/>
        <v>0</v>
      </c>
      <c r="H25" s="191">
        <f t="shared" si="0"/>
        <v>0</v>
      </c>
    </row>
    <row r="26" spans="2:8" ht="12.75">
      <c r="B26" s="213"/>
      <c r="C26" s="213"/>
      <c r="D26" s="214"/>
      <c r="E26" s="214"/>
      <c r="F26" s="215"/>
      <c r="G26" s="191">
        <f t="shared" si="1"/>
        <v>0</v>
      </c>
      <c r="H26" s="191">
        <f t="shared" si="0"/>
        <v>0</v>
      </c>
    </row>
    <row r="27" spans="2:8" ht="12.75">
      <c r="B27" s="213"/>
      <c r="C27" s="213"/>
      <c r="D27" s="214"/>
      <c r="E27" s="214"/>
      <c r="F27" s="215"/>
      <c r="G27" s="191">
        <f t="shared" si="1"/>
        <v>0</v>
      </c>
      <c r="H27" s="191">
        <f t="shared" si="0"/>
        <v>0</v>
      </c>
    </row>
    <row r="28" spans="2:8" ht="12.75">
      <c r="B28" s="213"/>
      <c r="C28" s="213"/>
      <c r="D28" s="214"/>
      <c r="E28" s="214"/>
      <c r="F28" s="215"/>
      <c r="G28" s="191">
        <f t="shared" si="1"/>
        <v>0</v>
      </c>
      <c r="H28" s="191">
        <f t="shared" si="0"/>
        <v>0</v>
      </c>
    </row>
    <row r="29" spans="2:8" ht="12.75">
      <c r="B29" s="213"/>
      <c r="C29" s="213"/>
      <c r="D29" s="214"/>
      <c r="E29" s="214"/>
      <c r="F29" s="215"/>
      <c r="G29" s="191">
        <f t="shared" si="1"/>
        <v>0</v>
      </c>
      <c r="H29" s="191">
        <f t="shared" si="0"/>
        <v>0</v>
      </c>
    </row>
    <row r="30" spans="2:8" ht="12.75">
      <c r="B30" s="213"/>
      <c r="C30" s="213"/>
      <c r="D30" s="214"/>
      <c r="E30" s="214"/>
      <c r="F30" s="215"/>
      <c r="G30" s="191">
        <f t="shared" si="1"/>
        <v>0</v>
      </c>
      <c r="H30" s="191">
        <f>E30*F30</f>
        <v>0</v>
      </c>
    </row>
    <row r="31" spans="2:8" ht="12.75">
      <c r="B31" s="213"/>
      <c r="C31" s="213"/>
      <c r="D31" s="214"/>
      <c r="E31" s="214"/>
      <c r="F31" s="215"/>
      <c r="G31" s="191">
        <f t="shared" si="1"/>
        <v>0</v>
      </c>
      <c r="H31" s="191">
        <f t="shared" si="0"/>
        <v>0</v>
      </c>
    </row>
    <row r="32" spans="2:8" ht="12.75">
      <c r="B32" s="213"/>
      <c r="C32" s="213"/>
      <c r="D32" s="214"/>
      <c r="E32" s="214"/>
      <c r="F32" s="215"/>
      <c r="G32" s="191">
        <f t="shared" si="1"/>
        <v>0</v>
      </c>
      <c r="H32" s="191">
        <f t="shared" si="0"/>
        <v>0</v>
      </c>
    </row>
    <row r="33" spans="2:8" ht="12.75">
      <c r="B33" s="213"/>
      <c r="C33" s="213"/>
      <c r="D33" s="214"/>
      <c r="E33" s="214"/>
      <c r="F33" s="215"/>
      <c r="G33" s="191">
        <f t="shared" si="1"/>
        <v>0</v>
      </c>
      <c r="H33" s="191">
        <f t="shared" si="0"/>
        <v>0</v>
      </c>
    </row>
    <row r="34" spans="2:8" ht="12.75">
      <c r="B34" s="213"/>
      <c r="C34" s="213"/>
      <c r="D34" s="214"/>
      <c r="E34" s="214"/>
      <c r="F34" s="215"/>
      <c r="G34" s="191">
        <f t="shared" si="1"/>
        <v>0</v>
      </c>
      <c r="H34" s="191">
        <f t="shared" si="0"/>
        <v>0</v>
      </c>
    </row>
    <row r="35" spans="2:8" ht="12.75">
      <c r="B35" s="213"/>
      <c r="C35" s="213"/>
      <c r="D35" s="214"/>
      <c r="E35" s="214"/>
      <c r="F35" s="215"/>
      <c r="G35" s="191">
        <f t="shared" si="1"/>
        <v>0</v>
      </c>
      <c r="H35" s="191">
        <f t="shared" si="0"/>
        <v>0</v>
      </c>
    </row>
    <row r="36" spans="2:8" ht="12.75">
      <c r="B36" s="211"/>
      <c r="C36" s="207" t="s">
        <v>24</v>
      </c>
      <c r="D36" s="191">
        <f>SUM(D9:D35)</f>
        <v>0</v>
      </c>
      <c r="E36" s="191">
        <f>SUM(E9:E35)</f>
        <v>0</v>
      </c>
      <c r="F36" s="216"/>
      <c r="G36" s="191">
        <f>SUM(G9:G35)</f>
        <v>0</v>
      </c>
      <c r="H36" s="191">
        <f>SUM(H9:H35)</f>
        <v>0</v>
      </c>
    </row>
  </sheetData>
  <sheetProtection/>
  <mergeCells count="1">
    <mergeCell ref="B1:C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3" r:id="rId2"/>
  <headerFooter alignWithMargins="0">
    <oddFooter>&amp;C&amp;A&amp;RPage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9999"/>
    <pageSetUpPr fitToPage="1"/>
  </sheetPr>
  <dimension ref="B1:I36"/>
  <sheetViews>
    <sheetView zoomScalePageLayoutView="0" workbookViewId="0" topLeftCell="A1">
      <selection activeCell="I43" sqref="I43"/>
    </sheetView>
  </sheetViews>
  <sheetFormatPr defaultColWidth="9.140625" defaultRowHeight="12.75"/>
  <cols>
    <col min="1" max="1" width="11.28125" style="30" customWidth="1"/>
    <col min="2" max="2" width="21.00390625" style="30" customWidth="1"/>
    <col min="3" max="3" width="30.00390625" style="30" customWidth="1"/>
    <col min="4" max="4" width="26.7109375" style="30" customWidth="1"/>
    <col min="5" max="5" width="23.57421875" style="30" customWidth="1"/>
    <col min="6" max="6" width="22.57421875" style="30" customWidth="1"/>
    <col min="7" max="7" width="20.57421875" style="30" customWidth="1"/>
    <col min="8" max="9" width="22.57421875" style="30" customWidth="1"/>
    <col min="10" max="10" width="9.421875" style="30" customWidth="1"/>
    <col min="11" max="11" width="25.140625" style="30" customWidth="1"/>
    <col min="12" max="16384" width="9.140625" style="30" customWidth="1"/>
  </cols>
  <sheetData>
    <row r="1" spans="2:9" ht="20.25">
      <c r="B1" s="406" t="s">
        <v>159</v>
      </c>
      <c r="C1" s="406"/>
      <c r="D1" s="18"/>
      <c r="E1" s="18"/>
      <c r="F1" s="18"/>
      <c r="G1" s="18"/>
      <c r="H1" s="18"/>
      <c r="I1" s="18"/>
    </row>
    <row r="2" spans="2:9" ht="16.5" customHeight="1">
      <c r="B2" s="48">
        <f>Tradingname</f>
        <v>0</v>
      </c>
      <c r="C2" s="49"/>
      <c r="D2" s="31"/>
      <c r="E2" s="31"/>
      <c r="F2" s="31"/>
      <c r="H2" s="31"/>
      <c r="I2" s="31"/>
    </row>
    <row r="3" spans="2:3" ht="13.5">
      <c r="B3" s="50" t="s">
        <v>178</v>
      </c>
      <c r="C3" s="51">
        <f>Yearending</f>
        <v>44012</v>
      </c>
    </row>
    <row r="4" spans="2:5" ht="20.25">
      <c r="B4" s="17"/>
      <c r="E4" s="52"/>
    </row>
    <row r="5" spans="2:9" ht="15">
      <c r="B5" s="34" t="s">
        <v>190</v>
      </c>
      <c r="C5" s="32"/>
      <c r="D5" s="32"/>
      <c r="E5" s="32"/>
      <c r="F5" s="32"/>
      <c r="G5" s="33"/>
      <c r="H5" s="32"/>
      <c r="I5" s="32"/>
    </row>
    <row r="6" spans="2:9" ht="15">
      <c r="B6" s="34"/>
      <c r="C6" s="32"/>
      <c r="D6" s="32"/>
      <c r="E6" s="32"/>
      <c r="F6" s="32"/>
      <c r="G6" s="33"/>
      <c r="H6" s="32"/>
      <c r="I6" s="32"/>
    </row>
    <row r="7" spans="2:9" ht="40.5" customHeight="1">
      <c r="B7" s="209" t="s">
        <v>216</v>
      </c>
      <c r="C7" s="209" t="s">
        <v>18</v>
      </c>
      <c r="D7" s="217" t="s">
        <v>73</v>
      </c>
      <c r="E7" s="210" t="s">
        <v>211</v>
      </c>
      <c r="F7" s="210" t="s">
        <v>213</v>
      </c>
      <c r="G7" s="210" t="s">
        <v>72</v>
      </c>
      <c r="H7" s="210" t="s">
        <v>87</v>
      </c>
      <c r="I7" s="210" t="s">
        <v>88</v>
      </c>
    </row>
    <row r="8" spans="2:9" ht="12.75">
      <c r="B8" s="211"/>
      <c r="C8" s="211" t="s">
        <v>191</v>
      </c>
      <c r="D8" s="218"/>
      <c r="E8" s="212" t="s">
        <v>180</v>
      </c>
      <c r="F8" s="212" t="s">
        <v>180</v>
      </c>
      <c r="G8" s="212"/>
      <c r="H8" s="212" t="s">
        <v>180</v>
      </c>
      <c r="I8" s="212" t="s">
        <v>180</v>
      </c>
    </row>
    <row r="9" spans="2:9" ht="12.75">
      <c r="B9" s="213"/>
      <c r="C9" s="197" t="s">
        <v>56</v>
      </c>
      <c r="D9" s="213"/>
      <c r="E9" s="219"/>
      <c r="F9" s="219"/>
      <c r="G9" s="220"/>
      <c r="H9" s="221">
        <f>E9*G9</f>
        <v>0</v>
      </c>
      <c r="I9" s="221">
        <f>F9*G9</f>
        <v>0</v>
      </c>
    </row>
    <row r="10" spans="2:9" ht="25.5">
      <c r="B10" s="213"/>
      <c r="C10" s="197" t="s">
        <v>66</v>
      </c>
      <c r="D10" s="213"/>
      <c r="E10" s="219"/>
      <c r="F10" s="219"/>
      <c r="G10" s="220"/>
      <c r="H10" s="221">
        <f aca="true" t="shared" si="0" ref="H10:H35">E10*G10</f>
        <v>0</v>
      </c>
      <c r="I10" s="221">
        <f aca="true" t="shared" si="1" ref="I10:I35">F10*G10</f>
        <v>0</v>
      </c>
    </row>
    <row r="11" spans="2:9" ht="12.75">
      <c r="B11" s="213"/>
      <c r="C11" s="197" t="s">
        <v>57</v>
      </c>
      <c r="D11" s="213"/>
      <c r="E11" s="219"/>
      <c r="F11" s="219"/>
      <c r="G11" s="220"/>
      <c r="H11" s="221">
        <f t="shared" si="0"/>
        <v>0</v>
      </c>
      <c r="I11" s="221">
        <f t="shared" si="1"/>
        <v>0</v>
      </c>
    </row>
    <row r="12" spans="2:9" ht="12.75">
      <c r="B12" s="213"/>
      <c r="C12" s="197" t="s">
        <v>58</v>
      </c>
      <c r="D12" s="213"/>
      <c r="E12" s="219"/>
      <c r="F12" s="219"/>
      <c r="G12" s="220"/>
      <c r="H12" s="221">
        <f t="shared" si="0"/>
        <v>0</v>
      </c>
      <c r="I12" s="221">
        <f t="shared" si="1"/>
        <v>0</v>
      </c>
    </row>
    <row r="13" spans="2:9" ht="12.75">
      <c r="B13" s="213"/>
      <c r="C13" s="197" t="s">
        <v>67</v>
      </c>
      <c r="D13" s="213"/>
      <c r="E13" s="219"/>
      <c r="F13" s="219"/>
      <c r="G13" s="220"/>
      <c r="H13" s="221">
        <f t="shared" si="0"/>
        <v>0</v>
      </c>
      <c r="I13" s="221">
        <f t="shared" si="1"/>
        <v>0</v>
      </c>
    </row>
    <row r="14" spans="2:9" ht="12.75">
      <c r="B14" s="213"/>
      <c r="C14" s="197" t="s">
        <v>130</v>
      </c>
      <c r="D14" s="213"/>
      <c r="E14" s="219"/>
      <c r="F14" s="219"/>
      <c r="G14" s="220"/>
      <c r="H14" s="221">
        <f t="shared" si="0"/>
        <v>0</v>
      </c>
      <c r="I14" s="221">
        <f t="shared" si="1"/>
        <v>0</v>
      </c>
    </row>
    <row r="15" spans="2:9" ht="25.5">
      <c r="B15" s="213"/>
      <c r="C15" s="197" t="s">
        <v>59</v>
      </c>
      <c r="D15" s="213"/>
      <c r="E15" s="219"/>
      <c r="F15" s="219"/>
      <c r="G15" s="220"/>
      <c r="H15" s="221">
        <f t="shared" si="0"/>
        <v>0</v>
      </c>
      <c r="I15" s="221">
        <f t="shared" si="1"/>
        <v>0</v>
      </c>
    </row>
    <row r="16" spans="2:9" ht="25.5">
      <c r="B16" s="213"/>
      <c r="C16" s="197" t="s">
        <v>0</v>
      </c>
      <c r="D16" s="213"/>
      <c r="E16" s="219"/>
      <c r="F16" s="219"/>
      <c r="G16" s="220"/>
      <c r="H16" s="221">
        <f t="shared" si="0"/>
        <v>0</v>
      </c>
      <c r="I16" s="221">
        <f t="shared" si="1"/>
        <v>0</v>
      </c>
    </row>
    <row r="17" spans="2:9" ht="12.75">
      <c r="B17" s="213"/>
      <c r="C17" s="197" t="s">
        <v>175</v>
      </c>
      <c r="D17" s="213"/>
      <c r="E17" s="56">
        <f>SUM(E18:E35)</f>
        <v>0</v>
      </c>
      <c r="F17" s="56">
        <f>SUM(F18:F35)</f>
        <v>0</v>
      </c>
      <c r="G17" s="56"/>
      <c r="H17" s="56">
        <f>SUM(H18:H35)</f>
        <v>0</v>
      </c>
      <c r="I17" s="56">
        <f>SUM(I18:I35)</f>
        <v>0</v>
      </c>
    </row>
    <row r="18" spans="2:9" ht="12.75">
      <c r="B18" s="213"/>
      <c r="C18" s="213" t="s">
        <v>225</v>
      </c>
      <c r="D18" s="213"/>
      <c r="E18" s="219"/>
      <c r="F18" s="219"/>
      <c r="G18" s="220"/>
      <c r="H18" s="221">
        <f t="shared" si="0"/>
        <v>0</v>
      </c>
      <c r="I18" s="221">
        <f t="shared" si="1"/>
        <v>0</v>
      </c>
    </row>
    <row r="19" spans="2:9" ht="12.75">
      <c r="B19" s="213"/>
      <c r="C19" s="213"/>
      <c r="D19" s="213"/>
      <c r="E19" s="219"/>
      <c r="F19" s="219"/>
      <c r="G19" s="220"/>
      <c r="H19" s="221">
        <f t="shared" si="0"/>
        <v>0</v>
      </c>
      <c r="I19" s="221">
        <f t="shared" si="1"/>
        <v>0</v>
      </c>
    </row>
    <row r="20" spans="2:9" ht="12.75">
      <c r="B20" s="213"/>
      <c r="C20" s="213"/>
      <c r="D20" s="213"/>
      <c r="E20" s="219"/>
      <c r="F20" s="219"/>
      <c r="G20" s="220"/>
      <c r="H20" s="221">
        <f t="shared" si="0"/>
        <v>0</v>
      </c>
      <c r="I20" s="221">
        <f t="shared" si="1"/>
        <v>0</v>
      </c>
    </row>
    <row r="21" spans="2:9" ht="12.75">
      <c r="B21" s="213"/>
      <c r="C21" s="213"/>
      <c r="D21" s="213"/>
      <c r="E21" s="219"/>
      <c r="F21" s="219"/>
      <c r="G21" s="220"/>
      <c r="H21" s="221">
        <f t="shared" si="0"/>
        <v>0</v>
      </c>
      <c r="I21" s="221">
        <f t="shared" si="1"/>
        <v>0</v>
      </c>
    </row>
    <row r="22" spans="2:9" ht="12.75">
      <c r="B22" s="213"/>
      <c r="C22" s="213"/>
      <c r="D22" s="213"/>
      <c r="E22" s="219"/>
      <c r="F22" s="219"/>
      <c r="G22" s="220"/>
      <c r="H22" s="221">
        <f t="shared" si="0"/>
        <v>0</v>
      </c>
      <c r="I22" s="221">
        <f t="shared" si="1"/>
        <v>0</v>
      </c>
    </row>
    <row r="23" spans="2:9" ht="12.75">
      <c r="B23" s="213"/>
      <c r="C23" s="213"/>
      <c r="D23" s="213"/>
      <c r="E23" s="219"/>
      <c r="F23" s="219"/>
      <c r="G23" s="220"/>
      <c r="H23" s="221">
        <f t="shared" si="0"/>
        <v>0</v>
      </c>
      <c r="I23" s="221">
        <f t="shared" si="1"/>
        <v>0</v>
      </c>
    </row>
    <row r="24" spans="2:9" ht="12.75">
      <c r="B24" s="213"/>
      <c r="C24" s="213"/>
      <c r="D24" s="213"/>
      <c r="E24" s="219"/>
      <c r="F24" s="219"/>
      <c r="G24" s="220"/>
      <c r="H24" s="221">
        <f t="shared" si="0"/>
        <v>0</v>
      </c>
      <c r="I24" s="221">
        <f t="shared" si="1"/>
        <v>0</v>
      </c>
    </row>
    <row r="25" spans="2:9" ht="12.75">
      <c r="B25" s="213"/>
      <c r="C25" s="213"/>
      <c r="D25" s="213"/>
      <c r="E25" s="219"/>
      <c r="F25" s="219"/>
      <c r="G25" s="220"/>
      <c r="H25" s="221">
        <f t="shared" si="0"/>
        <v>0</v>
      </c>
      <c r="I25" s="221">
        <f t="shared" si="1"/>
        <v>0</v>
      </c>
    </row>
    <row r="26" spans="2:9" ht="12.75">
      <c r="B26" s="213"/>
      <c r="C26" s="213"/>
      <c r="D26" s="213"/>
      <c r="E26" s="219"/>
      <c r="F26" s="219"/>
      <c r="G26" s="220"/>
      <c r="H26" s="221">
        <f t="shared" si="0"/>
        <v>0</v>
      </c>
      <c r="I26" s="221">
        <f t="shared" si="1"/>
        <v>0</v>
      </c>
    </row>
    <row r="27" spans="2:9" ht="12.75">
      <c r="B27" s="213"/>
      <c r="C27" s="213"/>
      <c r="D27" s="213"/>
      <c r="E27" s="219"/>
      <c r="F27" s="219"/>
      <c r="G27" s="220"/>
      <c r="H27" s="221">
        <f t="shared" si="0"/>
        <v>0</v>
      </c>
      <c r="I27" s="221">
        <f t="shared" si="1"/>
        <v>0</v>
      </c>
    </row>
    <row r="28" spans="2:9" ht="12.75">
      <c r="B28" s="213"/>
      <c r="C28" s="213"/>
      <c r="D28" s="213"/>
      <c r="E28" s="219"/>
      <c r="F28" s="219"/>
      <c r="G28" s="220"/>
      <c r="H28" s="221">
        <f t="shared" si="0"/>
        <v>0</v>
      </c>
      <c r="I28" s="221">
        <f t="shared" si="1"/>
        <v>0</v>
      </c>
    </row>
    <row r="29" spans="2:9" ht="12.75">
      <c r="B29" s="213"/>
      <c r="C29" s="213"/>
      <c r="D29" s="213"/>
      <c r="E29" s="219"/>
      <c r="F29" s="219"/>
      <c r="G29" s="220"/>
      <c r="H29" s="221">
        <f t="shared" si="0"/>
        <v>0</v>
      </c>
      <c r="I29" s="221">
        <f t="shared" si="1"/>
        <v>0</v>
      </c>
    </row>
    <row r="30" spans="2:9" ht="12.75">
      <c r="B30" s="213"/>
      <c r="C30" s="213"/>
      <c r="D30" s="213"/>
      <c r="E30" s="219"/>
      <c r="F30" s="219"/>
      <c r="G30" s="220"/>
      <c r="H30" s="221">
        <f t="shared" si="0"/>
        <v>0</v>
      </c>
      <c r="I30" s="221">
        <f t="shared" si="1"/>
        <v>0</v>
      </c>
    </row>
    <row r="31" spans="2:9" ht="12.75">
      <c r="B31" s="213"/>
      <c r="C31" s="213"/>
      <c r="D31" s="213"/>
      <c r="E31" s="219"/>
      <c r="F31" s="219"/>
      <c r="G31" s="220"/>
      <c r="H31" s="221">
        <f t="shared" si="0"/>
        <v>0</v>
      </c>
      <c r="I31" s="221">
        <f t="shared" si="1"/>
        <v>0</v>
      </c>
    </row>
    <row r="32" spans="2:9" ht="12.75">
      <c r="B32" s="213"/>
      <c r="C32" s="213"/>
      <c r="D32" s="213"/>
      <c r="E32" s="219"/>
      <c r="F32" s="219"/>
      <c r="G32" s="220"/>
      <c r="H32" s="221">
        <f t="shared" si="0"/>
        <v>0</v>
      </c>
      <c r="I32" s="221">
        <f t="shared" si="1"/>
        <v>0</v>
      </c>
    </row>
    <row r="33" spans="2:9" ht="12.75">
      <c r="B33" s="213"/>
      <c r="C33" s="213"/>
      <c r="D33" s="213"/>
      <c r="E33" s="219"/>
      <c r="F33" s="219"/>
      <c r="G33" s="220"/>
      <c r="H33" s="221">
        <f t="shared" si="0"/>
        <v>0</v>
      </c>
      <c r="I33" s="221">
        <f t="shared" si="1"/>
        <v>0</v>
      </c>
    </row>
    <row r="34" spans="2:9" ht="12.75">
      <c r="B34" s="213"/>
      <c r="C34" s="213"/>
      <c r="D34" s="213"/>
      <c r="E34" s="219"/>
      <c r="F34" s="219"/>
      <c r="G34" s="220"/>
      <c r="H34" s="221">
        <f t="shared" si="0"/>
        <v>0</v>
      </c>
      <c r="I34" s="221">
        <f t="shared" si="1"/>
        <v>0</v>
      </c>
    </row>
    <row r="35" spans="2:9" ht="12.75">
      <c r="B35" s="213"/>
      <c r="C35" s="213"/>
      <c r="D35" s="213"/>
      <c r="E35" s="219"/>
      <c r="F35" s="219"/>
      <c r="G35" s="220"/>
      <c r="H35" s="221">
        <f t="shared" si="0"/>
        <v>0</v>
      </c>
      <c r="I35" s="221">
        <f t="shared" si="1"/>
        <v>0</v>
      </c>
    </row>
    <row r="36" spans="2:9" ht="12.75">
      <c r="B36" s="40"/>
      <c r="C36" s="404" t="s">
        <v>131</v>
      </c>
      <c r="D36" s="405"/>
      <c r="E36" s="221">
        <f>SUM(E9:E17)</f>
        <v>0</v>
      </c>
      <c r="F36" s="221">
        <f>SUM(F9:F17)</f>
        <v>0</v>
      </c>
      <c r="G36" s="221"/>
      <c r="H36" s="221">
        <f>SUM(H9:H35)</f>
        <v>0</v>
      </c>
      <c r="I36" s="221">
        <f>SUM(I9:I35)</f>
        <v>0</v>
      </c>
    </row>
  </sheetData>
  <sheetProtection/>
  <mergeCells count="2">
    <mergeCell ref="B1:C1"/>
    <mergeCell ref="C36:D3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6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asood</dc:creator>
  <cp:keywords/>
  <dc:description/>
  <cp:lastModifiedBy>Robert Pullella</cp:lastModifiedBy>
  <cp:lastPrinted>2019-10-28T02:12:10Z</cp:lastPrinted>
  <dcterms:created xsi:type="dcterms:W3CDTF">2012-02-16T03:44:14Z</dcterms:created>
  <dcterms:modified xsi:type="dcterms:W3CDTF">2020-10-21T01:23:48Z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f">
    <vt:lpwstr>\\cbrvpwxfs01\home$\smoff\2012-13 to 2013-14 energex financial information template (D2012-00032519).xls</vt:lpwstr>
  </property>
  <property fmtid="{D5CDD505-2E9C-101B-9397-08002B2CF9AE}" pid="3" name="msoThemeDark1">
    <vt:lpwstr>0</vt:lpwstr>
  </property>
  <property fmtid="{D5CDD505-2E9C-101B-9397-08002B2CF9AE}" pid="4" name="msoThemeLight1">
    <vt:lpwstr>16777215</vt:lpwstr>
  </property>
  <property fmtid="{D5CDD505-2E9C-101B-9397-08002B2CF9AE}" pid="5" name="msoThemeDark2">
    <vt:lpwstr>8210719</vt:lpwstr>
  </property>
  <property fmtid="{D5CDD505-2E9C-101B-9397-08002B2CF9AE}" pid="6" name="msoThemeLight2">
    <vt:lpwstr>14806254</vt:lpwstr>
  </property>
  <property fmtid="{D5CDD505-2E9C-101B-9397-08002B2CF9AE}" pid="7" name="msoThemeAccent1">
    <vt:lpwstr>12419407</vt:lpwstr>
  </property>
  <property fmtid="{D5CDD505-2E9C-101B-9397-08002B2CF9AE}" pid="8" name="msoThemeAccent2">
    <vt:lpwstr>5066944</vt:lpwstr>
  </property>
  <property fmtid="{D5CDD505-2E9C-101B-9397-08002B2CF9AE}" pid="9" name="msoThemeAccent3">
    <vt:lpwstr>5880731</vt:lpwstr>
  </property>
  <property fmtid="{D5CDD505-2E9C-101B-9397-08002B2CF9AE}" pid="10" name="msoThemeAccent4">
    <vt:lpwstr>10642560</vt:lpwstr>
  </property>
  <property fmtid="{D5CDD505-2E9C-101B-9397-08002B2CF9AE}" pid="11" name="msoThemeAccent5">
    <vt:lpwstr>13020235</vt:lpwstr>
  </property>
  <property fmtid="{D5CDD505-2E9C-101B-9397-08002B2CF9AE}" pid="12" name="msoThemeAccent6">
    <vt:lpwstr>4626167</vt:lpwstr>
  </property>
  <property fmtid="{D5CDD505-2E9C-101B-9397-08002B2CF9AE}" pid="13" name="msoThemeHyperlink">
    <vt:lpwstr>16711680</vt:lpwstr>
  </property>
  <property fmtid="{D5CDD505-2E9C-101B-9397-08002B2CF9AE}" pid="14" name="msoThemeFollowedHyperlink">
    <vt:lpwstr>8388736</vt:lpwstr>
  </property>
  <property fmtid="{D5CDD505-2E9C-101B-9397-08002B2CF9AE}" pid="15" name="MinorFont">
    <vt:lpwstr>Calibri</vt:lpwstr>
  </property>
  <property fmtid="{D5CDD505-2E9C-101B-9397-08002B2CF9AE}" pid="16" name="MajorFont">
    <vt:lpwstr>Cambria</vt:lpwstr>
  </property>
  <property fmtid="{D5CDD505-2E9C-101B-9397-08002B2CF9AE}" pid="17" name="Normal">
    <vt:lpwstr>-1/0/-1/-1/-1/-1/-1/10/0/0/-4142/0/Arial/0</vt:lpwstr>
  </property>
  <property fmtid="{D5CDD505-2E9C-101B-9397-08002B2CF9AE}" pid="18" name="NormalBorders">
    <vt:lpwstr>-4142/2/0/-4142/2/0/-4142/2/0/-4142/2/0/-4142/2/0/-4142/2/0</vt:lpwstr>
  </property>
  <property fmtid="{D5CDD505-2E9C-101B-9397-08002B2CF9AE}" pid="19" name="Heading 1">
    <vt:lpwstr>0/0/-1/0/-1/0/0/15/-1/0/-4142/0/Calibri/10040115</vt:lpwstr>
  </property>
  <property fmtid="{D5CDD505-2E9C-101B-9397-08002B2CF9AE}" pid="20" name="Heading 1Borders">
    <vt:lpwstr>-4142/2/0/-4142/2/0/-4142/2/0/1/4/13421619/-4142/2/0/-4142/2/0</vt:lpwstr>
  </property>
  <property fmtid="{D5CDD505-2E9C-101B-9397-08002B2CF9AE}" pid="21" name="Heading 2">
    <vt:lpwstr>0/0/-1/0/-1/0/0/13/-1/0/-4142/0/Calibri/10040115</vt:lpwstr>
  </property>
  <property fmtid="{D5CDD505-2E9C-101B-9397-08002B2CF9AE}" pid="22" name="Heading 2Borders">
    <vt:lpwstr>-4142/2/0/-4142/2/0/-4142/2/0/1/4/8421376/-4142/2/0/-4142/2/0</vt:lpwstr>
  </property>
  <property fmtid="{D5CDD505-2E9C-101B-9397-08002B2CF9AE}" pid="23" name="Heading 3">
    <vt:lpwstr>0/0/-1/0/-1/0/0/11/-1/0/-4142/0/Calibri/10040115</vt:lpwstr>
  </property>
  <property fmtid="{D5CDD505-2E9C-101B-9397-08002B2CF9AE}" pid="24" name="Heading 3Borders">
    <vt:lpwstr>-4142/2/0/-4142/2/0/-4142/2/0/1/-4138/8421376/-4142/2/0/-4142/2/0</vt:lpwstr>
  </property>
  <property fmtid="{D5CDD505-2E9C-101B-9397-08002B2CF9AE}" pid="25" name="Heading 4">
    <vt:lpwstr>0/0/-1/0/0/0/0/11/-1/0/-4142/0/Calibri/10040115</vt:lpwstr>
  </property>
  <property fmtid="{D5CDD505-2E9C-101B-9397-08002B2CF9AE}" pid="26" name="Heading 4Borders">
    <vt:lpwstr>-4142/2/0/-4142/2/0/-4142/2/0/-4142/2/0/-4142/2/0/-4142/2/0</vt:lpwstr>
  </property>
  <property fmtid="{D5CDD505-2E9C-101B-9397-08002B2CF9AE}" pid="27" name="Title">
    <vt:lpwstr>0/0/-1/0/0/0/0/18/-1/0/-4142/0/Cambria/10040115</vt:lpwstr>
  </property>
  <property fmtid="{D5CDD505-2E9C-101B-9397-08002B2CF9AE}" pid="28" name="TitleBorders">
    <vt:lpwstr>-4142/2/0/-4142/2/0/-4142/2/0/-4142/2/0/-4142/2/0/-4142/2/0</vt:lpwstr>
  </property>
</Properties>
</file>