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32760" windowWidth="9600" windowHeight="3300" tabRatio="947" firstSheet="8" activeTab="17"/>
  </bookViews>
  <sheets>
    <sheet name="Cover" sheetId="1" r:id="rId1"/>
    <sheet name="Contents" sheetId="2" r:id="rId2"/>
    <sheet name="1. Pipeline information" sheetId="3" r:id="rId3"/>
    <sheet name="1.1 Financial summary" sheetId="4" r:id="rId4"/>
    <sheet name="2. Revenues and expenses" sheetId="5" r:id="rId5"/>
    <sheet name="2.1 Revenue by service" sheetId="6" r:id="rId6"/>
    <sheet name="2.2 Revenue contributions " sheetId="7" r:id="rId7"/>
    <sheet name="2.3 Indirect revenue" sheetId="8" r:id="rId8"/>
    <sheet name="2.4 Shared costs" sheetId="9" r:id="rId9"/>
    <sheet name="3. Statement of pipeline assets" sheetId="10" r:id="rId10"/>
    <sheet name="3.1 Pipeline asset useful life" sheetId="11" r:id="rId11"/>
    <sheet name="3.2 Shared supporting assets" sheetId="12" r:id="rId12"/>
    <sheet name="4 Recovered capital" sheetId="13" r:id="rId13"/>
    <sheet name="4.1 Pipelines capex" sheetId="14" r:id="rId14"/>
    <sheet name="5. Weighted average price" sheetId="15" r:id="rId15"/>
    <sheet name="5.1 Exempt WAP services" sheetId="16" r:id="rId16"/>
    <sheet name="6. Notes" sheetId="17" r:id="rId17"/>
    <sheet name="Amendment record" sheetId="18" r:id="rId18"/>
    <sheet name="Sheet1" sheetId="19" state="hidden" r:id="rId19"/>
  </sheets>
  <externalReferences>
    <externalReference r:id="rId22"/>
  </externalReferences>
  <definedNames>
    <definedName name="_xlfn.IFERROR" hidden="1">#NAME?</definedName>
    <definedName name="ABN">'Cover'!$C$17</definedName>
    <definedName name="_xlnm.Print_Area" localSheetId="2">'1. Pipeline information'!$B$1:$D$36</definedName>
    <definedName name="_xlnm.Print_Area" localSheetId="3">'1.1 Financial summary'!$B$4:$H$34</definedName>
    <definedName name="_xlnm.Print_Area" localSheetId="4">'2. Revenues and expenses'!$B$1:$I$40</definedName>
    <definedName name="_xlnm.Print_Area" localSheetId="5">'2.1 Revenue by service'!$B$1:$I$24</definedName>
    <definedName name="_xlnm.Print_Area" localSheetId="6">'2.2 Revenue contributions '!$B$1:$E$27</definedName>
    <definedName name="_xlnm.Print_Area" localSheetId="7">'2.3 Indirect revenue'!$B$1:$H$36</definedName>
    <definedName name="_xlnm.Print_Area" localSheetId="8">'2.4 Shared costs'!$B$1:$I$36</definedName>
    <definedName name="_xlnm.Print_Area" localSheetId="9">'3. Statement of pipeline assets'!$B$1:$H$76</definedName>
    <definedName name="_xlnm.Print_Area" localSheetId="10">'3.1 Pipeline asset useful life'!$B$1:$F$26</definedName>
    <definedName name="_xlnm.Print_Area" localSheetId="11">'3.2 Shared supporting assets'!$B$1:$G$36</definedName>
    <definedName name="_xlnm.Print_Area" localSheetId="12">'4 Recovered capital'!$B$1:$BI$34</definedName>
    <definedName name="_xlnm.Print_Area" localSheetId="13">'4.1 Pipelines capex'!$B$1:$E$34</definedName>
    <definedName name="_xlnm.Print_Area" localSheetId="14">'5. Weighted average price'!$B$1:$BH$20</definedName>
    <definedName name="_xlnm.Print_Area" localSheetId="15">'5.1 Exempt WAP services'!$B$1:$E$13</definedName>
    <definedName name="_xlnm.Print_Area" localSheetId="16">'6. Notes'!$B$1:$D$4</definedName>
    <definedName name="_xlnm.Print_Area" localSheetId="17">'Amendment record'!$A$2:$G$10</definedName>
    <definedName name="_xlnm.Print_Area" localSheetId="1">'Contents'!$A$1:$J$41</definedName>
    <definedName name="_xlnm.Print_Area" localSheetId="0">'Cover'!$A$1:$J$42</definedName>
    <definedName name="_xlnm.Print_Area" localSheetId="18">'Sheet1'!$A$1:$N$33</definedName>
    <definedName name="Tradingname">'Cover'!$C$15</definedName>
    <definedName name="YEAR">'[1]Outcomes'!$B$3</definedName>
    <definedName name="Yearending">'Cover'!$C$23</definedName>
    <definedName name="Yearstart">'Cover'!$C$21</definedName>
  </definedNames>
  <calcPr fullCalcOnLoad="1"/>
</workbook>
</file>

<file path=xl/comments10.xml><?xml version="1.0" encoding="utf-8"?>
<comments xmlns="http://schemas.openxmlformats.org/spreadsheetml/2006/main">
  <authors>
    <author>Monica Pascoe</author>
    <author>Michael Dunnett</author>
    <author>Tong, Albert</author>
  </authors>
  <commentList>
    <comment ref="G9" authorId="0">
      <text>
        <r>
          <rPr>
            <sz val="9"/>
            <rFont val="Tahoma"/>
            <family val="2"/>
          </rPr>
          <t>Service providers are to insert columns between columns G and H  as required so that every year between the date the RAB was established and the reporting period is reported.</t>
        </r>
      </text>
    </comment>
    <comment ref="H70" authorId="1">
      <text>
        <r>
          <rPr>
            <sz val="9"/>
            <rFont val="Tahoma"/>
            <family val="2"/>
          </rPr>
          <t>Should agree to total of shared supporting assets in Table 3.2</t>
        </r>
      </text>
    </comment>
    <comment ref="C72" authorId="1">
      <text>
        <r>
          <rPr>
            <sz val="9"/>
            <rFont val="Tahoma"/>
            <family val="2"/>
          </rPr>
          <t>Include only if allowed in the RFM Guidleline</t>
        </r>
      </text>
    </comment>
    <comment ref="C76" authorId="2">
      <text>
        <r>
          <rPr>
            <sz val="9"/>
            <rFont val="Tahoma"/>
            <family val="2"/>
          </rPr>
          <t>Enter the CPI % that is used to index the RAB as determined in accordance with the RFM Guideline</t>
        </r>
      </text>
    </comment>
  </commentList>
</comments>
</file>

<file path=xl/comments4.xml><?xml version="1.0" encoding="utf-8"?>
<comments xmlns="http://schemas.openxmlformats.org/spreadsheetml/2006/main">
  <authors>
    <author>Tong, Albert</author>
  </authors>
  <commentList>
    <comment ref="G6" authorId="0">
      <text>
        <r>
          <rPr>
            <sz val="9"/>
            <rFont val="Tahoma"/>
            <family val="2"/>
          </rPr>
          <t>Service providers are to insert columns between columns G and H  as required so that every year between the date the RAB was established and the reporting period is reported.</t>
        </r>
        <r>
          <rPr>
            <sz val="9"/>
            <rFont val="Tahoma"/>
            <family val="2"/>
          </rPr>
          <t xml:space="preserve">
</t>
        </r>
      </text>
    </comment>
    <comment ref="B19" authorId="0">
      <text>
        <r>
          <rPr>
            <b/>
            <sz val="9"/>
            <rFont val="Tahoma"/>
            <family val="2"/>
          </rPr>
          <t>AER:</t>
        </r>
        <r>
          <rPr>
            <sz val="9"/>
            <rFont val="Tahoma"/>
            <family val="2"/>
          </rPr>
          <t xml:space="preserve">
This is an estimated indicative Return on Capital if this pipeline has been under full regulation ith a previously establish asset base and that the AER have validated all inputs as accurate and conforming.</t>
        </r>
      </text>
    </comment>
    <comment ref="B23" authorId="0">
      <text>
        <r>
          <rPr>
            <b/>
            <sz val="9"/>
            <rFont val="Tahoma"/>
            <family val="2"/>
          </rPr>
          <t xml:space="preserve">AER:
</t>
        </r>
        <r>
          <rPr>
            <sz val="9"/>
            <rFont val="Tahoma"/>
            <family val="2"/>
          </rPr>
          <t>This is an estimated indicative revenue if this pipeline has been under full regulation with a previously establish asset base and that the AER have validated all inputs as accurate and conforming</t>
        </r>
        <r>
          <rPr>
            <b/>
            <sz val="9"/>
            <rFont val="Tahoma"/>
            <family val="2"/>
          </rPr>
          <t>.</t>
        </r>
        <r>
          <rPr>
            <sz val="9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9"/>
            <rFont val="Tahoma"/>
            <family val="2"/>
          </rPr>
          <t xml:space="preserve">AER:
</t>
        </r>
        <r>
          <rPr>
            <sz val="9"/>
            <rFont val="Tahoma"/>
            <family val="2"/>
          </rPr>
          <t xml:space="preserve">This is an estimated indicative Building Block Revenue if this pipeline has been under full regulation with a previously establish asset base and that the AER have validated all inputs as accurate and conforming.
</t>
        </r>
      </text>
    </comment>
    <comment ref="B29" authorId="0">
      <text>
        <r>
          <rPr>
            <b/>
            <sz val="9"/>
            <rFont val="Tahoma"/>
            <family val="2"/>
          </rPr>
          <t xml:space="preserve">AER:
</t>
        </r>
        <r>
          <rPr>
            <sz val="9"/>
            <rFont val="Tahoma"/>
            <family val="2"/>
          </rPr>
          <t xml:space="preserve">As stated in section 5 of the reporting guideline, the reporting of RCM value is only applicable on pipelines without a previous establish asset base from a regulator.
</t>
        </r>
      </text>
    </comment>
  </commentList>
</comments>
</file>

<file path=xl/sharedStrings.xml><?xml version="1.0" encoding="utf-8"?>
<sst xmlns="http://schemas.openxmlformats.org/spreadsheetml/2006/main" count="537" uniqueCount="300">
  <si>
    <t>Impairment Losses (nature of the impairment loss)</t>
  </si>
  <si>
    <t>Buildings</t>
  </si>
  <si>
    <t>Colour coding of input sheets:</t>
  </si>
  <si>
    <t>Yellow = Input cells</t>
  </si>
  <si>
    <t>Grey - Not applicable/No inputs required</t>
  </si>
  <si>
    <t>Leave coloured cells blank if no information exists - PLEASE DO NOT ENTER TEXT unless specifically requested to do so.</t>
  </si>
  <si>
    <t>All dollar amounts are to be unrounded, and in nominal terms.</t>
  </si>
  <si>
    <t>Business address</t>
  </si>
  <si>
    <t>Address</t>
  </si>
  <si>
    <t>Suburb</t>
  </si>
  <si>
    <t>State</t>
  </si>
  <si>
    <t>Postcode</t>
  </si>
  <si>
    <t>Postal address</t>
  </si>
  <si>
    <t>Contact name/s</t>
  </si>
  <si>
    <t>Contact phone/s</t>
  </si>
  <si>
    <t>Contact email address/s</t>
  </si>
  <si>
    <t xml:space="preserve"> </t>
  </si>
  <si>
    <t>Table of contents</t>
  </si>
  <si>
    <t>Description</t>
  </si>
  <si>
    <t>Profit from sale of fixed assets</t>
  </si>
  <si>
    <t xml:space="preserve">Other revenue </t>
  </si>
  <si>
    <t>Total revenue</t>
  </si>
  <si>
    <t xml:space="preserve">Depreciation </t>
  </si>
  <si>
    <t>TOTAL ASSETS</t>
  </si>
  <si>
    <t>Total</t>
  </si>
  <si>
    <t>Gas Pipeline Operator</t>
  </si>
  <si>
    <t xml:space="preserve">This template is to be uploaded by a Gas Pipeline Operator to its website to fulfil its annual reporting obligations. </t>
  </si>
  <si>
    <t xml:space="preserve">Australian business number: </t>
  </si>
  <si>
    <t>Pipeline location</t>
  </si>
  <si>
    <t>Number of customers</t>
  </si>
  <si>
    <t>Service type</t>
  </si>
  <si>
    <t>Service description</t>
  </si>
  <si>
    <t>Transportation services</t>
  </si>
  <si>
    <t xml:space="preserve"> Firm transportation service</t>
  </si>
  <si>
    <t xml:space="preserve"> Interruptible or as available transportation service</t>
  </si>
  <si>
    <t xml:space="preserve"> Backhaul services</t>
  </si>
  <si>
    <t xml:space="preserve"> Firm compression service</t>
  </si>
  <si>
    <t xml:space="preserve"> Interruptible compression service</t>
  </si>
  <si>
    <t>Storage services</t>
  </si>
  <si>
    <t xml:space="preserve"> Park services</t>
  </si>
  <si>
    <t xml:space="preserve"> Park and loan services</t>
  </si>
  <si>
    <t>Trading services</t>
  </si>
  <si>
    <t xml:space="preserve"> Capacity trading service</t>
  </si>
  <si>
    <t xml:space="preserve"> In pipe trading service</t>
  </si>
  <si>
    <t>Other (please specify)</t>
  </si>
  <si>
    <t>Provided to related parties</t>
  </si>
  <si>
    <t>Direct revenue</t>
  </si>
  <si>
    <t>Distribution/transmission revenue</t>
  </si>
  <si>
    <t>Customer contribution revenue</t>
  </si>
  <si>
    <t>Total direct revenue</t>
  </si>
  <si>
    <t>Other direct revenue</t>
  </si>
  <si>
    <t>Total indirect revenue allocated</t>
  </si>
  <si>
    <t>Insurance</t>
  </si>
  <si>
    <t>Licence and regulatory costs</t>
  </si>
  <si>
    <t>Directly attributable finance charges</t>
  </si>
  <si>
    <t>Indirect revenue allocated</t>
  </si>
  <si>
    <t>Employee costs</t>
  </si>
  <si>
    <t>Indirect operating Expenses</t>
  </si>
  <si>
    <t xml:space="preserve">Shared asset depreciation </t>
  </si>
  <si>
    <t>Loss from sale of shared fixed assets</t>
  </si>
  <si>
    <t>Amounts excluding related party transactions</t>
  </si>
  <si>
    <t>Related party transactions</t>
  </si>
  <si>
    <t>Direct costs</t>
  </si>
  <si>
    <t>Total direct costs</t>
  </si>
  <si>
    <t>Total costs</t>
  </si>
  <si>
    <t>Other direct costs</t>
  </si>
  <si>
    <t>Information technology and communication costs</t>
  </si>
  <si>
    <t>Rental and leasing costs</t>
  </si>
  <si>
    <t>Leasing and rental costs</t>
  </si>
  <si>
    <t>Pipeline assets</t>
  </si>
  <si>
    <t>Closing pipeline carrying value</t>
  </si>
  <si>
    <t>Improvements capitalised</t>
  </si>
  <si>
    <t>% allocated to pipeline</t>
  </si>
  <si>
    <t>Income statement account applied to</t>
  </si>
  <si>
    <t>Construction cost</t>
  </si>
  <si>
    <t>Additions</t>
  </si>
  <si>
    <t>Cost base</t>
  </si>
  <si>
    <t>Total pipeline assets</t>
  </si>
  <si>
    <t>Disposal (at cost)</t>
  </si>
  <si>
    <t>Backhaul services</t>
  </si>
  <si>
    <t>Capacity trading service</t>
  </si>
  <si>
    <t>In pipe trading service</t>
  </si>
  <si>
    <t>Year</t>
  </si>
  <si>
    <t>Asset description</t>
  </si>
  <si>
    <t>Compressors</t>
  </si>
  <si>
    <t>Closing compressors carrying value</t>
  </si>
  <si>
    <t>Odourant plants</t>
  </si>
  <si>
    <t>Closing odourant plants carrying value</t>
  </si>
  <si>
    <t>Closing buildings carrying value</t>
  </si>
  <si>
    <t>Total allocated to pipeline excluding related parties</t>
  </si>
  <si>
    <t>Total related party amounts allocated to pipeline</t>
  </si>
  <si>
    <t>Total exempt services</t>
  </si>
  <si>
    <t>Capacity based</t>
  </si>
  <si>
    <t>Volumetric based</t>
  </si>
  <si>
    <t>Total assets</t>
  </si>
  <si>
    <t>Earnings before Interest and tax (EBIT)</t>
  </si>
  <si>
    <t>Pipeline information</t>
  </si>
  <si>
    <t>Other Services</t>
  </si>
  <si>
    <t>Postage Stamp Transportation Services</t>
  </si>
  <si>
    <t>Zonal Based Transportation Services</t>
  </si>
  <si>
    <t>Distance Based Transportation Services (to major delivery points)</t>
  </si>
  <si>
    <t>Zone 1</t>
  </si>
  <si>
    <t>Zone 2</t>
  </si>
  <si>
    <t>Zone 3</t>
  </si>
  <si>
    <t>Major Delivery Point 1</t>
  </si>
  <si>
    <t>Major Delivery Point 2</t>
  </si>
  <si>
    <t>Major Delivery Point 3</t>
  </si>
  <si>
    <t>Other Delivery Points</t>
  </si>
  <si>
    <t>Capacity based charges</t>
  </si>
  <si>
    <t>Volumetric based charges</t>
  </si>
  <si>
    <t>Total Postage Stamp Revenue</t>
  </si>
  <si>
    <t>Total Zonal Revenue</t>
  </si>
  <si>
    <t>Total Distance Based Revenue</t>
  </si>
  <si>
    <t>Revenue $</t>
  </si>
  <si>
    <t>Total MDQ</t>
  </si>
  <si>
    <t>WAP ($/MDQ)</t>
  </si>
  <si>
    <t>WAP (GJ)</t>
  </si>
  <si>
    <t>Revenue</t>
  </si>
  <si>
    <t>Operating expenses</t>
  </si>
  <si>
    <t>Net tax liabilities</t>
  </si>
  <si>
    <t>Shared supporting assets</t>
  </si>
  <si>
    <t>Closing shared property, plant and equipment</t>
  </si>
  <si>
    <t>Total shared supporting assets allocated</t>
  </si>
  <si>
    <t>Maintenance capitalised</t>
  </si>
  <si>
    <t>Description (list each individual  balance sheet item)</t>
  </si>
  <si>
    <t xml:space="preserve">Useful life </t>
  </si>
  <si>
    <t>years</t>
  </si>
  <si>
    <t>Reason for choosing this useful life</t>
  </si>
  <si>
    <t>Total service revenue</t>
  </si>
  <si>
    <t>Acqusition date</t>
  </si>
  <si>
    <t>Provided to non related parties</t>
  </si>
  <si>
    <t>Repairs and maintenance</t>
  </si>
  <si>
    <t>Wages</t>
  </si>
  <si>
    <t>Borrowing costs</t>
  </si>
  <si>
    <t xml:space="preserve">Total </t>
  </si>
  <si>
    <t>Source</t>
  </si>
  <si>
    <t>Total allocated to pipeline</t>
  </si>
  <si>
    <t>Construction date</t>
  </si>
  <si>
    <t>Service category</t>
  </si>
  <si>
    <t>Revenue by service</t>
  </si>
  <si>
    <t>Asset useful life</t>
  </si>
  <si>
    <t>Total capitalised pipeline construction costs</t>
  </si>
  <si>
    <t>Pipelines</t>
  </si>
  <si>
    <t>City Gates, supply regulators and valve stations</t>
  </si>
  <si>
    <t>Closing city gates, supply regulators and valve stations carrying value</t>
  </si>
  <si>
    <t>Metering</t>
  </si>
  <si>
    <t>Closing Metering</t>
  </si>
  <si>
    <t>SCADA (Communications)</t>
  </si>
  <si>
    <t>Closing SCADA carrying value</t>
  </si>
  <si>
    <t>Land and easements</t>
  </si>
  <si>
    <t>Closing land and easements carrying value</t>
  </si>
  <si>
    <t>Other depreciable assets</t>
  </si>
  <si>
    <t>Data validation lists</t>
  </si>
  <si>
    <t xml:space="preserve">Pipelines </t>
  </si>
  <si>
    <t xml:space="preserve">Compressors </t>
  </si>
  <si>
    <t xml:space="preserve">City Gates, supply regulators and valve stations </t>
  </si>
  <si>
    <t xml:space="preserve">Metering </t>
  </si>
  <si>
    <t xml:space="preserve">Odourant plants </t>
  </si>
  <si>
    <t xml:space="preserve">SCADA (Communications) </t>
  </si>
  <si>
    <t xml:space="preserve">Buildings </t>
  </si>
  <si>
    <t xml:space="preserve"> Firm forward haul transportation services</t>
  </si>
  <si>
    <t>Interruptible or as available transportation services</t>
  </si>
  <si>
    <t>Shared costs</t>
  </si>
  <si>
    <t>Reporting template</t>
  </si>
  <si>
    <t>Reporting period start date:</t>
  </si>
  <si>
    <t>Reporting period end date:</t>
  </si>
  <si>
    <t>Construction cost or acqusition cost (where allowed) apportioned</t>
  </si>
  <si>
    <t>Return on capital</t>
  </si>
  <si>
    <t>Total Return of Capital</t>
  </si>
  <si>
    <t>Negative residual value</t>
  </si>
  <si>
    <t>Description (list each individual shared asset category greater than 5%)</t>
  </si>
  <si>
    <t>Category of shared assets</t>
  </si>
  <si>
    <t>Total amount</t>
  </si>
  <si>
    <t>Description of works</t>
  </si>
  <si>
    <t>Date recognised</t>
  </si>
  <si>
    <t>Firm forward haul transportation services</t>
  </si>
  <si>
    <t>Park and park and loan services</t>
  </si>
  <si>
    <t>$'000</t>
  </si>
  <si>
    <t>Total TJ</t>
  </si>
  <si>
    <t>Other shared costs</t>
  </si>
  <si>
    <t>Total shared costs allocated</t>
  </si>
  <si>
    <t>Pipeline length (km)</t>
  </si>
  <si>
    <t xml:space="preserve">Year ending </t>
  </si>
  <si>
    <t xml:space="preserve">   other service (insert description)</t>
  </si>
  <si>
    <t>$ nominal</t>
  </si>
  <si>
    <t>Table 1.1: Pipeline details</t>
  </si>
  <si>
    <t>Table 1.2: Pipeline services provided</t>
  </si>
  <si>
    <t>Table 2.1.1:  Revenue by service</t>
  </si>
  <si>
    <t>Table 2.2.1: Customer contributions received</t>
  </si>
  <si>
    <t>Table 2.2.2: Government contributions received</t>
  </si>
  <si>
    <t xml:space="preserve">Description </t>
  </si>
  <si>
    <t>(list each individual revenue item)</t>
  </si>
  <si>
    <t>Indirect revenue</t>
  </si>
  <si>
    <t>Table 2.3.1: Indirect revenue allocation</t>
  </si>
  <si>
    <t>Table 2.4.1: Shared cost allocation</t>
  </si>
  <si>
    <t xml:space="preserve"> (list each individual cost)</t>
  </si>
  <si>
    <t>Statement of pipeline revenues and expenses</t>
  </si>
  <si>
    <t>Revenue - contributions</t>
  </si>
  <si>
    <t>Statement of pipeline assets</t>
  </si>
  <si>
    <t>Table 3.1: Pipeline assets</t>
  </si>
  <si>
    <t>Table 4.1: Recovered capital method - pipeline assets</t>
  </si>
  <si>
    <t>Capital expenditure</t>
  </si>
  <si>
    <t>Weighted average prices</t>
  </si>
  <si>
    <t xml:space="preserve"> Interruptible or as available transportation services</t>
  </si>
  <si>
    <t>Table 5.1:  Weighted average prices</t>
  </si>
  <si>
    <t>$</t>
  </si>
  <si>
    <t>Return of capital</t>
  </si>
  <si>
    <t>Recovered capital method total asset value</t>
  </si>
  <si>
    <t>Drag and drop columns if required</t>
  </si>
  <si>
    <t>Expenditure ($ nominal)</t>
  </si>
  <si>
    <t xml:space="preserve">insert asset description </t>
  </si>
  <si>
    <t>Table 3.1.1: Asset useful life</t>
  </si>
  <si>
    <t>Service provider:</t>
  </si>
  <si>
    <t>Pipeline name:</t>
  </si>
  <si>
    <t>Indirect revenue excluding related parties</t>
  </si>
  <si>
    <t>Shared costs excluding related parties</t>
  </si>
  <si>
    <t>Indirect  revenue from related parties</t>
  </si>
  <si>
    <t>Shared costs paid to related parties</t>
  </si>
  <si>
    <t>Additions and improvements capitalised</t>
  </si>
  <si>
    <t>Table 4.2: Pipeline details</t>
  </si>
  <si>
    <t>Basis of Preparation reference</t>
  </si>
  <si>
    <t>Table 2.1:  Statement of pipeline revenues and expenses</t>
  </si>
  <si>
    <t>Table 4.1.1: Capital expenditure greater than 5% of construction cost</t>
  </si>
  <si>
    <t>Firm stand alone compression services</t>
  </si>
  <si>
    <t>Firm park/park and loan services</t>
  </si>
  <si>
    <t>Stand alone compression services</t>
  </si>
  <si>
    <t>Additional (optional) notes and information</t>
  </si>
  <si>
    <t>Reporting period</t>
  </si>
  <si>
    <t>Previous reporting period</t>
  </si>
  <si>
    <t xml:space="preserve">please identify other shared costs </t>
  </si>
  <si>
    <t>Other depreciable pipeline assets</t>
  </si>
  <si>
    <t>Closing other depreciable pipeline assets carrying value</t>
  </si>
  <si>
    <t>Firm stand-alone compression service</t>
  </si>
  <si>
    <t>Interruptible or as available stand-alone compression service</t>
  </si>
  <si>
    <t>Stand-alone compression services</t>
  </si>
  <si>
    <t>Date</t>
  </si>
  <si>
    <t>Worksheet</t>
  </si>
  <si>
    <t>Table</t>
  </si>
  <si>
    <t>Change</t>
  </si>
  <si>
    <t>Reason</t>
  </si>
  <si>
    <t>Cell</t>
  </si>
  <si>
    <t>Recovered capital method</t>
  </si>
  <si>
    <t>Date opening RAB established</t>
  </si>
  <si>
    <t>RAB values at reporting date</t>
  </si>
  <si>
    <t>RAB values at reference date plus 1 year</t>
  </si>
  <si>
    <t xml:space="preserve">Nominal Opening Regulatory Asset Base </t>
  </si>
  <si>
    <t>Nominal Capex</t>
  </si>
  <si>
    <t xml:space="preserve">Less Nominal Actual Regulatory Depreciation </t>
  </si>
  <si>
    <t xml:space="preserve">Date RAB established </t>
  </si>
  <si>
    <t xml:space="preserve">RAB at date established </t>
  </si>
  <si>
    <t>RAB at end of first year end since RAB established</t>
  </si>
  <si>
    <t>RAB year 2</t>
  </si>
  <si>
    <t>RAB year 3 etc</t>
  </si>
  <si>
    <t>Return on Capital</t>
  </si>
  <si>
    <t>Operating Expenditure</t>
  </si>
  <si>
    <t>Guideline Reference</t>
  </si>
  <si>
    <t>Capex ($m, Nominal)</t>
  </si>
  <si>
    <t>As above</t>
  </si>
  <si>
    <t>Formula</t>
  </si>
  <si>
    <t>Inputs</t>
  </si>
  <si>
    <t>Net Tax Liabilities</t>
  </si>
  <si>
    <t>Nominal WACC</t>
  </si>
  <si>
    <t>Opex ($m, Nominal)</t>
  </si>
  <si>
    <t>CPI</t>
  </si>
  <si>
    <t>Government contribution revenue</t>
  </si>
  <si>
    <t>Table 1.1.1 Financial Summary</t>
  </si>
  <si>
    <t>Table 3.2.1: Shared supporting asset allocation</t>
  </si>
  <si>
    <t>Less Asset disposal (at cost)</t>
  </si>
  <si>
    <t>Less Depreciation of compressors</t>
  </si>
  <si>
    <t>Less Disposal (at cost)</t>
  </si>
  <si>
    <t>Less Depreciation of city gates, supply regulators and valve stations</t>
  </si>
  <si>
    <t>Less Depreciation of metering</t>
  </si>
  <si>
    <t>Less Depreciation of odourant plants</t>
  </si>
  <si>
    <t>Less Depreciation of SCADA</t>
  </si>
  <si>
    <t>Less Depreciation of buildings</t>
  </si>
  <si>
    <t>Less Depreciation/amortisation</t>
  </si>
  <si>
    <t>Less Shared property, plant and equipment depreciation</t>
  </si>
  <si>
    <t>Total Contribution ($m, Nominal)</t>
  </si>
  <si>
    <t>Opening other assets</t>
  </si>
  <si>
    <t>Change in other assets</t>
  </si>
  <si>
    <t>Closing other assets</t>
  </si>
  <si>
    <t>Less disposals of shared supporting assets</t>
  </si>
  <si>
    <t>Section 1.5.2</t>
  </si>
  <si>
    <t>Section 4</t>
  </si>
  <si>
    <t>Section 6</t>
  </si>
  <si>
    <t>Section 3</t>
  </si>
  <si>
    <t>Net Tax Liabilities ($m, Nominal)</t>
  </si>
  <si>
    <t>Actual Revenue</t>
  </si>
  <si>
    <t>Opening Asset Base ($m, Nominal) - RAB value</t>
  </si>
  <si>
    <t>Opening Asset Base ($m, Nominal) - RCM value</t>
  </si>
  <si>
    <t>Return of Capital</t>
  </si>
  <si>
    <t>Estimated Revenue (Based on RAB value)</t>
  </si>
  <si>
    <t>Building Block Revenue ($m, Nominal) - RAB value</t>
  </si>
  <si>
    <t>Recovered Capital ($m, Nominal) - if applicable</t>
  </si>
  <si>
    <t>4. Recovered Capital</t>
  </si>
  <si>
    <t>Dark cyan = ERA insructions/headings</t>
  </si>
  <si>
    <t>Output of roll forward per rule 77(2)</t>
  </si>
  <si>
    <t>Services exemption granted from ERA for Weighted Average Price disclosure</t>
  </si>
  <si>
    <t>Table 5.1.1: ERA exemptions</t>
  </si>
  <si>
    <t>ERA amendment#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</si>
</sst>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(* #,##0_);_(* \(#,##0\);_(* &quot;-&quot;?_);_(@_)"/>
    <numFmt numFmtId="166" formatCode="_(* #,##0_);_(* \(#,##0\);_(* &quot;-&quot;??_);_(@_)"/>
    <numFmt numFmtId="167" formatCode="0.0"/>
    <numFmt numFmtId="168" formatCode="0.0000"/>
    <numFmt numFmtId="169" formatCode="#,##0.0;\(#,##0.0\)"/>
    <numFmt numFmtId="170" formatCode="_(* #,##0.0_);_(* \(#,##0.0\);_(* &quot;-&quot;??_);_(@_)"/>
    <numFmt numFmtId="171" formatCode="#,##0.0"/>
    <numFmt numFmtId="172" formatCode="yyyy"/>
    <numFmt numFmtId="173" formatCode="_(#,##0_);\(#,##0\);&quot; - &quot;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C09]dddd\,\ d\ mmmm\ yyyy"/>
    <numFmt numFmtId="179" formatCode="[$-409]h:mm:ss\ AM/PM"/>
    <numFmt numFmtId="180" formatCode="[$-F800]dddd\,\ mmmm\ dd\,\ yyyy"/>
    <numFmt numFmtId="181" formatCode="mmm\-yyyy"/>
    <numFmt numFmtId="182" formatCode="_-* #,##0_-;\-* #,##0_-;_-* &quot;-&quot;??_-;_-@_-"/>
    <numFmt numFmtId="183" formatCode="_-* #,##0.000_-;\-* #,##0.000_-;_-* &quot;-&quot;??_-;_-@_-"/>
    <numFmt numFmtId="184" formatCode="_-* #,##0.0_-;\-* #,##0.0_-;_-* &quot;-&quot;??_-;_-@_-"/>
    <numFmt numFmtId="185" formatCode="_-* #,##0.0_-;\-* #,##0.0_-;_-* &quot;-&quot;?_-;_-@_-"/>
    <numFmt numFmtId="186" formatCode="0.0%"/>
    <numFmt numFmtId="187" formatCode="d/mm/yy;@"/>
    <numFmt numFmtId="188" formatCode="_-[$$-C09]* #,##0.00_-;\-[$$-C09]* #,##0.00_-;_-[$$-C09]* &quot;-&quot;??_-;_-@_-"/>
    <numFmt numFmtId="189" formatCode="_-[$$-C09]* #,##0_-;\-[$$-C09]* #,##0_-;_-[$$-C09]* &quot;-&quot;_-;_-@_-"/>
  </numFmts>
  <fonts count="92">
    <font>
      <sz val="10"/>
      <color rgb="FF000000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8"/>
      <name val="Arial"/>
      <family val="2"/>
    </font>
    <font>
      <sz val="18"/>
      <color indexed="62"/>
      <name val="Arial"/>
      <family val="2"/>
    </font>
    <font>
      <u val="single"/>
      <sz val="10"/>
      <color indexed="12"/>
      <name val="Arial"/>
      <family val="2"/>
    </font>
    <font>
      <b/>
      <sz val="10"/>
      <color indexed="62"/>
      <name val="Arial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8"/>
      <name val="Malgun Gothic"/>
      <family val="2"/>
    </font>
    <font>
      <sz val="10"/>
      <name val="Cambria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sz val="9"/>
      <name val="Tahoma"/>
      <family val="2"/>
    </font>
    <font>
      <b/>
      <sz val="9"/>
      <name val="Arial"/>
      <family val="2"/>
    </font>
    <font>
      <b/>
      <sz val="9"/>
      <name val="Tahoma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9"/>
      <color indexed="9"/>
      <name val="Arial"/>
      <family val="2"/>
    </font>
    <font>
      <b/>
      <sz val="9"/>
      <name val="Malgun Gothic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62"/>
      <name val="Cambria"/>
      <family val="1"/>
    </font>
    <font>
      <sz val="28"/>
      <color indexed="10"/>
      <name val="Arial"/>
      <family val="2"/>
    </font>
    <font>
      <sz val="8"/>
      <color indexed="8"/>
      <name val="Malgun Gothic"/>
      <family val="2"/>
    </font>
    <font>
      <b/>
      <sz val="22"/>
      <color indexed="10"/>
      <name val="Arial"/>
      <family val="2"/>
    </font>
    <font>
      <b/>
      <sz val="14"/>
      <color indexed="9"/>
      <name val="Arial"/>
      <family val="2"/>
    </font>
    <font>
      <sz val="10"/>
      <color indexed="12"/>
      <name val="Arial"/>
      <family val="2"/>
    </font>
    <font>
      <sz val="18"/>
      <color indexed="9"/>
      <name val="Arial"/>
      <family val="2"/>
    </font>
    <font>
      <b/>
      <sz val="18"/>
      <color indexed="9"/>
      <name val="Arial Black"/>
      <family val="2"/>
    </font>
    <font>
      <b/>
      <sz val="18"/>
      <color indexed="9"/>
      <name val="Arial"/>
      <family val="2"/>
    </font>
    <font>
      <u val="single"/>
      <sz val="18"/>
      <color indexed="9"/>
      <name val="Arial"/>
      <family val="2"/>
    </font>
    <font>
      <b/>
      <sz val="11"/>
      <color indexed="8"/>
      <name val="Arial"/>
      <family val="2"/>
    </font>
    <font>
      <sz val="10"/>
      <color indexed="30"/>
      <name val="Arial"/>
      <family val="2"/>
    </font>
    <font>
      <b/>
      <sz val="14"/>
      <color indexed="12"/>
      <name val="Arial"/>
      <family val="2"/>
    </font>
    <font>
      <b/>
      <sz val="9"/>
      <color indexed="9"/>
      <name val="Malgun Gothic"/>
      <family val="2"/>
    </font>
    <font>
      <b/>
      <sz val="7"/>
      <color indexed="18"/>
      <name val="Arial"/>
      <family val="0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4"/>
      <color theme="1"/>
      <name val="Calibri"/>
      <family val="2"/>
    </font>
    <font>
      <b/>
      <sz val="10"/>
      <color rgb="FFFFFFF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8"/>
      <color rgb="FF333399"/>
      <name val="Cambria"/>
      <family val="1"/>
    </font>
    <font>
      <sz val="28"/>
      <color rgb="FFFF0000"/>
      <name val="Arial"/>
      <family val="2"/>
    </font>
    <font>
      <sz val="8"/>
      <color rgb="FF000000"/>
      <name val="Malgun Gothic"/>
      <family val="2"/>
    </font>
    <font>
      <b/>
      <sz val="22"/>
      <color rgb="FFFF0000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rgb="FF0000FF"/>
      <name val="Arial"/>
      <family val="2"/>
    </font>
    <font>
      <sz val="18"/>
      <color theme="0"/>
      <name val="Arial"/>
      <family val="2"/>
    </font>
    <font>
      <b/>
      <sz val="18"/>
      <color theme="0"/>
      <name val="Arial Black"/>
      <family val="2"/>
    </font>
    <font>
      <b/>
      <sz val="18"/>
      <color theme="0"/>
      <name val="Arial"/>
      <family val="2"/>
    </font>
    <font>
      <u val="single"/>
      <sz val="18"/>
      <color theme="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b/>
      <sz val="14"/>
      <color rgb="FF0000FF"/>
      <name val="Arial"/>
      <family val="2"/>
    </font>
    <font>
      <b/>
      <sz val="9"/>
      <color theme="0"/>
      <name val="Malgun Gothic"/>
      <family val="2"/>
    </font>
  </fonts>
  <fills count="39">
    <fill>
      <patternFill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00CCFF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33CCCC"/>
      </bottom>
    </border>
    <border>
      <left>
        <color indexed="63"/>
      </left>
      <right>
        <color indexed="63"/>
      </right>
      <top>
        <color indexed="63"/>
      </top>
      <bottom style="thick">
        <color rgb="FF008080"/>
      </bottom>
    </border>
    <border>
      <left>
        <color indexed="63"/>
      </left>
      <right>
        <color indexed="63"/>
      </right>
      <top>
        <color indexed="63"/>
      </top>
      <bottom style="medium">
        <color rgb="FF0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36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164" fontId="1" fillId="7" borderId="0" applyNumberFormat="0" applyFont="0" applyBorder="0" applyAlignment="0">
      <protection/>
    </xf>
    <xf numFmtId="41" fontId="1" fillId="7" borderId="0" applyNumberFormat="0" applyFont="0" applyBorder="0" applyAlignment="0">
      <protection/>
    </xf>
    <xf numFmtId="41" fontId="1" fillId="7" borderId="0" applyNumberFormat="0" applyFont="0" applyBorder="0" applyAlignment="0">
      <protection/>
    </xf>
    <xf numFmtId="41" fontId="1" fillId="7" borderId="0" applyNumberFormat="0" applyFont="0" applyBorder="0" applyAlignment="0">
      <protection/>
    </xf>
    <xf numFmtId="0" fontId="17" fillId="5" borderId="1" applyNumberFormat="0" applyAlignment="0" applyProtection="0"/>
    <xf numFmtId="0" fontId="17" fillId="5" borderId="1" applyNumberFormat="0" applyAlignment="0" applyProtection="0"/>
    <xf numFmtId="0" fontId="18" fillId="14" borderId="2" applyNumberFormat="0" applyAlignment="0" applyProtection="0"/>
    <xf numFmtId="0" fontId="18" fillId="14" borderId="2" applyNumberFormat="0" applyAlignment="0" applyProtection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3" borderId="1" applyNumberFormat="0" applyAlignment="0" applyProtection="0"/>
    <xf numFmtId="0" fontId="22" fillId="3" borderId="1" applyNumberFormat="0" applyAlignment="0" applyProtection="0"/>
    <xf numFmtId="164" fontId="1" fillId="16" borderId="0" applyFont="0" applyBorder="0" applyAlignment="0">
      <protection locked="0"/>
    </xf>
    <xf numFmtId="41" fontId="1" fillId="16" borderId="0" applyFont="0" applyBorder="0" applyAlignment="0">
      <protection locked="0"/>
    </xf>
    <xf numFmtId="41" fontId="1" fillId="16" borderId="0" applyFont="0" applyBorder="0" applyAlignment="0">
      <protection locked="0"/>
    </xf>
    <xf numFmtId="41" fontId="1" fillId="16" borderId="0" applyFont="0" applyBorder="0" applyAlignment="0">
      <protection locked="0"/>
    </xf>
    <xf numFmtId="165" fontId="1" fillId="15" borderId="0" applyFont="0" applyBorder="0">
      <alignment horizontal="right"/>
      <protection locked="0"/>
    </xf>
    <xf numFmtId="165" fontId="1" fillId="15" borderId="0" applyFont="0" applyBorder="0">
      <alignment horizontal="right"/>
      <protection locked="0"/>
    </xf>
    <xf numFmtId="164" fontId="1" fillId="4" borderId="0" applyFont="0" applyBorder="0">
      <alignment horizontal="right"/>
      <protection locked="0"/>
    </xf>
    <xf numFmtId="41" fontId="1" fillId="4" borderId="0" applyFont="0" applyBorder="0">
      <alignment horizontal="right"/>
      <protection locked="0"/>
    </xf>
    <xf numFmtId="41" fontId="1" fillId="4" borderId="0" applyFont="0" applyBorder="0">
      <alignment horizontal="right"/>
      <protection locked="0"/>
    </xf>
    <xf numFmtId="41" fontId="1" fillId="4" borderId="0" applyFont="0" applyBorder="0">
      <alignment horizontal="right"/>
      <protection locked="0"/>
    </xf>
    <xf numFmtId="0" fontId="23" fillId="0" borderId="6" applyNumberFormat="0" applyFill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0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5" fillId="5" borderId="8" applyNumberFormat="0" applyAlignment="0" applyProtection="0"/>
    <xf numFmtId="0" fontId="25" fillId="5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9" fillId="0" borderId="0" applyNumberFormat="0" applyFill="0" applyAlignment="0" applyProtection="0"/>
    <xf numFmtId="0" fontId="70" fillId="17" borderId="9" applyNumberFormat="0" applyProtection="0">
      <alignment/>
    </xf>
    <xf numFmtId="0" fontId="71" fillId="0" borderId="0" applyNumberFormat="0" applyFill="0" applyBorder="0" applyProtection="0">
      <alignment/>
    </xf>
    <xf numFmtId="0" fontId="71" fillId="0" borderId="9" applyNumberFormat="0" applyFill="0" applyProtection="0">
      <alignment/>
    </xf>
    <xf numFmtId="0" fontId="72" fillId="0" borderId="9" applyNumberFormat="0" applyFill="0" applyProtection="0">
      <alignment/>
    </xf>
    <xf numFmtId="0" fontId="73" fillId="0" borderId="0" applyNumberFormat="0" applyFill="0" applyBorder="0" applyAlignment="0" applyProtection="0"/>
    <xf numFmtId="0" fontId="72" fillId="0" borderId="0" applyNumberFormat="0" applyFill="0" applyBorder="0" applyProtection="0">
      <alignment/>
    </xf>
    <xf numFmtId="0" fontId="26" fillId="0" borderId="0" applyNumberFormat="0" applyFill="0" applyBorder="0" applyAlignment="0" applyProtection="0"/>
  </cellStyleXfs>
  <cellXfs count="421">
    <xf numFmtId="1" fontId="0" fillId="0" borderId="0" xfId="0" applyAlignment="1">
      <alignment/>
    </xf>
    <xf numFmtId="0" fontId="2" fillId="5" borderId="0" xfId="110" applyFont="1">
      <alignment/>
      <protection/>
    </xf>
    <xf numFmtId="0" fontId="1" fillId="5" borderId="0" xfId="110">
      <alignment/>
      <protection/>
    </xf>
    <xf numFmtId="0" fontId="3" fillId="5" borderId="0" xfId="110" applyFont="1">
      <alignment/>
      <protection/>
    </xf>
    <xf numFmtId="2" fontId="5" fillId="5" borderId="0" xfId="110" applyNumberFormat="1" applyFont="1" applyBorder="1" applyAlignment="1" applyProtection="1">
      <alignment horizontal="left"/>
      <protection/>
    </xf>
    <xf numFmtId="0" fontId="6" fillId="5" borderId="0" xfId="110" applyFont="1" applyAlignment="1" applyProtection="1">
      <alignment/>
      <protection locked="0"/>
    </xf>
    <xf numFmtId="0" fontId="6" fillId="5" borderId="0" xfId="110" applyFont="1" applyProtection="1">
      <alignment/>
      <protection locked="0"/>
    </xf>
    <xf numFmtId="0" fontId="5" fillId="5" borderId="0" xfId="110" applyFont="1">
      <alignment/>
      <protection/>
    </xf>
    <xf numFmtId="0" fontId="1" fillId="5" borderId="0" xfId="110" applyAlignment="1">
      <alignment/>
      <protection/>
    </xf>
    <xf numFmtId="0" fontId="9" fillId="5" borderId="0" xfId="108" applyFont="1">
      <alignment/>
      <protection/>
    </xf>
    <xf numFmtId="0" fontId="9" fillId="5" borderId="0" xfId="108" applyFont="1" applyFill="1" applyBorder="1">
      <alignment/>
      <protection/>
    </xf>
    <xf numFmtId="0" fontId="9" fillId="5" borderId="0" xfId="108" applyFont="1" applyFill="1">
      <alignment/>
      <protection/>
    </xf>
    <xf numFmtId="0" fontId="10" fillId="5" borderId="0" xfId="108" applyFont="1" applyFill="1" applyBorder="1" applyAlignment="1">
      <alignment vertical="center"/>
      <protection/>
    </xf>
    <xf numFmtId="0" fontId="10" fillId="5" borderId="0" xfId="108" applyFont="1" applyFill="1" applyBorder="1" applyAlignment="1">
      <alignment/>
      <protection/>
    </xf>
    <xf numFmtId="0" fontId="9" fillId="5" borderId="0" xfId="108" applyFont="1" applyFill="1" applyBorder="1" applyAlignment="1">
      <alignment vertical="center"/>
      <protection/>
    </xf>
    <xf numFmtId="0" fontId="9" fillId="5" borderId="0" xfId="108" applyFont="1" applyAlignment="1">
      <alignment vertical="center"/>
      <protection/>
    </xf>
    <xf numFmtId="0" fontId="9" fillId="5" borderId="0" xfId="108" applyFont="1" applyFill="1" applyAlignment="1">
      <alignment vertical="center"/>
      <protection/>
    </xf>
    <xf numFmtId="0" fontId="2" fillId="5" borderId="0" xfId="112" applyFont="1">
      <alignment/>
      <protection/>
    </xf>
    <xf numFmtId="0" fontId="27" fillId="5" borderId="0" xfId="111" applyFont="1" applyFill="1" applyBorder="1" applyAlignment="1">
      <alignment/>
      <protection/>
    </xf>
    <xf numFmtId="0" fontId="1" fillId="5" borderId="0" xfId="112">
      <alignment/>
      <protection/>
    </xf>
    <xf numFmtId="0" fontId="2" fillId="0" borderId="0" xfId="112" applyFont="1" applyFill="1" applyAlignment="1">
      <alignment/>
      <protection/>
    </xf>
    <xf numFmtId="167" fontId="3" fillId="5" borderId="0" xfId="112" applyNumberFormat="1" applyFont="1" applyBorder="1" applyAlignment="1">
      <alignment horizontal="left"/>
      <protection/>
    </xf>
    <xf numFmtId="49" fontId="1" fillId="5" borderId="0" xfId="112" applyNumberFormat="1" applyFont="1">
      <alignment/>
      <protection/>
    </xf>
    <xf numFmtId="2" fontId="1" fillId="5" borderId="0" xfId="112" applyNumberFormat="1" applyFont="1" applyBorder="1">
      <alignment/>
      <protection/>
    </xf>
    <xf numFmtId="164" fontId="1" fillId="5" borderId="0" xfId="112" applyNumberFormat="1" applyFont="1" applyBorder="1" applyAlignment="1">
      <alignment horizontal="center"/>
      <protection/>
    </xf>
    <xf numFmtId="164" fontId="1" fillId="5" borderId="0" xfId="112" applyNumberFormat="1" applyFont="1" applyBorder="1">
      <alignment/>
      <protection/>
    </xf>
    <xf numFmtId="0" fontId="1" fillId="5" borderId="0" xfId="112" applyFont="1">
      <alignment/>
      <protection/>
    </xf>
    <xf numFmtId="0" fontId="31" fillId="5" borderId="0" xfId="112" applyFont="1">
      <alignment/>
      <protection/>
    </xf>
    <xf numFmtId="0" fontId="4" fillId="5" borderId="0" xfId="112" applyFont="1">
      <alignment/>
      <protection/>
    </xf>
    <xf numFmtId="39" fontId="1" fillId="5" borderId="0" xfId="112" applyNumberFormat="1" applyFont="1">
      <alignment/>
      <protection/>
    </xf>
    <xf numFmtId="0" fontId="1" fillId="5" borderId="0" xfId="115">
      <alignment/>
      <protection/>
    </xf>
    <xf numFmtId="0" fontId="2" fillId="5" borderId="0" xfId="115" applyFont="1" applyAlignment="1">
      <alignment/>
      <protection/>
    </xf>
    <xf numFmtId="49" fontId="1" fillId="5" borderId="0" xfId="115" applyNumberFormat="1" applyFont="1">
      <alignment/>
      <protection/>
    </xf>
    <xf numFmtId="164" fontId="1" fillId="5" borderId="0" xfId="115" applyNumberFormat="1" applyFont="1" applyBorder="1">
      <alignment/>
      <protection/>
    </xf>
    <xf numFmtId="167" fontId="4" fillId="5" borderId="0" xfId="115" applyNumberFormat="1" applyFont="1" applyBorder="1" applyAlignment="1">
      <alignment horizontal="left"/>
      <protection/>
    </xf>
    <xf numFmtId="171" fontId="1" fillId="4" borderId="10" xfId="115" applyNumberFormat="1" applyFont="1" applyFill="1" applyBorder="1">
      <alignment/>
      <protection/>
    </xf>
    <xf numFmtId="171" fontId="1" fillId="4" borderId="10" xfId="115" applyNumberFormat="1" applyFont="1" applyFill="1" applyBorder="1" applyAlignment="1">
      <alignment horizontal="right"/>
      <protection/>
    </xf>
    <xf numFmtId="1" fontId="2" fillId="0" borderId="0" xfId="0" applyFont="1" applyAlignment="1">
      <alignment/>
    </xf>
    <xf numFmtId="1" fontId="4" fillId="0" borderId="0" xfId="0" applyFont="1" applyAlignment="1">
      <alignment/>
    </xf>
    <xf numFmtId="168" fontId="8" fillId="18" borderId="0" xfId="0" applyNumberFormat="1" applyFont="1" applyFill="1" applyBorder="1" applyAlignment="1">
      <alignment horizontal="left" vertical="center" wrapText="1"/>
    </xf>
    <xf numFmtId="167" fontId="1" fillId="7" borderId="10" xfId="117" applyNumberFormat="1" applyFont="1" applyFill="1" applyBorder="1" applyAlignment="1">
      <alignment horizontal="right"/>
      <protection/>
    </xf>
    <xf numFmtId="0" fontId="28" fillId="7" borderId="11" xfId="115" applyFont="1" applyFill="1" applyBorder="1" applyAlignment="1">
      <alignment horizontal="right"/>
      <protection/>
    </xf>
    <xf numFmtId="0" fontId="1" fillId="19" borderId="0" xfId="112" applyFont="1" applyFill="1">
      <alignment/>
      <protection/>
    </xf>
    <xf numFmtId="1" fontId="1" fillId="19" borderId="0" xfId="0" applyFont="1" applyFill="1" applyAlignment="1">
      <alignment/>
    </xf>
    <xf numFmtId="0" fontId="74" fillId="5" borderId="0" xfId="110" applyFont="1">
      <alignment/>
      <protection/>
    </xf>
    <xf numFmtId="0" fontId="32" fillId="20" borderId="0" xfId="0" applyNumberFormat="1" applyFont="1" applyFill="1" applyAlignment="1">
      <alignment/>
    </xf>
    <xf numFmtId="0" fontId="75" fillId="20" borderId="0" xfId="0" applyNumberFormat="1" applyFont="1" applyFill="1" applyAlignment="1">
      <alignment/>
    </xf>
    <xf numFmtId="4" fontId="1" fillId="4" borderId="10" xfId="73" applyFont="1" applyFill="1" applyBorder="1" applyAlignment="1">
      <alignment/>
    </xf>
    <xf numFmtId="0" fontId="9" fillId="5" borderId="0" xfId="108" applyFont="1" applyBorder="1" applyAlignment="1">
      <alignment vertical="center"/>
      <protection/>
    </xf>
    <xf numFmtId="0" fontId="1" fillId="5" borderId="0" xfId="110" applyFont="1">
      <alignment/>
      <protection/>
    </xf>
    <xf numFmtId="0" fontId="34" fillId="21" borderId="0" xfId="112" applyFont="1" applyFill="1">
      <alignment/>
      <protection/>
    </xf>
    <xf numFmtId="0" fontId="35" fillId="21" borderId="0" xfId="112" applyFont="1" applyFill="1">
      <alignment/>
      <protection/>
    </xf>
    <xf numFmtId="14" fontId="34" fillId="21" borderId="0" xfId="112" applyNumberFormat="1" applyFont="1" applyFill="1">
      <alignment/>
      <protection/>
    </xf>
    <xf numFmtId="14" fontId="34" fillId="21" borderId="0" xfId="112" applyNumberFormat="1" applyFont="1" applyFill="1" applyAlignment="1">
      <alignment horizontal="left"/>
      <protection/>
    </xf>
    <xf numFmtId="10" fontId="1" fillId="4" borderId="10" xfId="115" applyNumberFormat="1" applyFont="1" applyFill="1" applyBorder="1" applyAlignment="1">
      <alignment horizontal="right"/>
      <protection/>
    </xf>
    <xf numFmtId="0" fontId="1" fillId="4" borderId="10" xfId="115" applyNumberFormat="1" applyFont="1" applyFill="1" applyBorder="1">
      <alignment/>
      <protection/>
    </xf>
    <xf numFmtId="0" fontId="0" fillId="5" borderId="0" xfId="115" applyFont="1">
      <alignment/>
      <protection/>
    </xf>
    <xf numFmtId="0" fontId="1" fillId="4" borderId="10" xfId="73" applyNumberFormat="1" applyFont="1" applyFill="1" applyBorder="1" applyAlignment="1">
      <alignment/>
    </xf>
    <xf numFmtId="168" fontId="36" fillId="18" borderId="0" xfId="0" applyNumberFormat="1" applyFont="1" applyFill="1" applyBorder="1" applyAlignment="1">
      <alignment horizontal="left" vertical="center" wrapText="1"/>
    </xf>
    <xf numFmtId="0" fontId="1" fillId="19" borderId="0" xfId="114" applyFont="1" applyFill="1" applyBorder="1" applyAlignment="1">
      <alignment vertical="center"/>
      <protection/>
    </xf>
    <xf numFmtId="171" fontId="1" fillId="22" borderId="10" xfId="115" applyNumberFormat="1" applyFont="1" applyFill="1" applyBorder="1" applyAlignment="1">
      <alignment/>
      <protection/>
    </xf>
    <xf numFmtId="1" fontId="0" fillId="0" borderId="0" xfId="0" applyAlignment="1">
      <alignment horizontal="center"/>
    </xf>
    <xf numFmtId="14" fontId="0" fillId="0" borderId="0" xfId="0" applyNumberFormat="1" applyAlignment="1">
      <alignment vertical="center"/>
    </xf>
    <xf numFmtId="1" fontId="0" fillId="0" borderId="0" xfId="0" applyAlignment="1">
      <alignment horizontal="center" vertical="center"/>
    </xf>
    <xf numFmtId="1" fontId="0" fillId="0" borderId="0" xfId="0" applyAlignment="1">
      <alignment vertical="center"/>
    </xf>
    <xf numFmtId="1" fontId="0" fillId="0" borderId="0" xfId="0" applyAlignment="1">
      <alignment vertical="center" wrapText="1"/>
    </xf>
    <xf numFmtId="1" fontId="1" fillId="0" borderId="0" xfId="0" applyFont="1" applyAlignment="1">
      <alignment horizontal="center" vertical="center"/>
    </xf>
    <xf numFmtId="1" fontId="1" fillId="0" borderId="0" xfId="0" applyFont="1" applyAlignment="1">
      <alignment vertical="center"/>
    </xf>
    <xf numFmtId="1" fontId="1" fillId="0" borderId="0" xfId="0" applyFont="1" applyAlignment="1">
      <alignment vertical="center" wrapText="1"/>
    </xf>
    <xf numFmtId="0" fontId="0" fillId="5" borderId="0" xfId="112" applyFont="1">
      <alignment/>
      <protection/>
    </xf>
    <xf numFmtId="1" fontId="0" fillId="5" borderId="0" xfId="0" applyFill="1" applyAlignment="1" applyProtection="1">
      <alignment/>
      <protection locked="0"/>
    </xf>
    <xf numFmtId="1" fontId="0" fillId="5" borderId="0" xfId="0" applyFill="1" applyBorder="1" applyAlignment="1" applyProtection="1">
      <alignment/>
      <protection locked="0"/>
    </xf>
    <xf numFmtId="1" fontId="4" fillId="5" borderId="0" xfId="0" applyFont="1" applyFill="1" applyBorder="1" applyAlignment="1" applyProtection="1">
      <alignment horizontal="left"/>
      <protection locked="0"/>
    </xf>
    <xf numFmtId="10" fontId="0" fillId="5" borderId="0" xfId="122" applyNumberFormat="1" applyFont="1" applyFill="1" applyAlignment="1" applyProtection="1">
      <alignment/>
      <protection locked="0"/>
    </xf>
    <xf numFmtId="1" fontId="8" fillId="5" borderId="0" xfId="0" applyFont="1" applyFill="1" applyAlignment="1" applyProtection="1">
      <alignment/>
      <protection locked="0"/>
    </xf>
    <xf numFmtId="1" fontId="8" fillId="5" borderId="0" xfId="0" applyFont="1" applyFill="1" applyBorder="1" applyAlignment="1" applyProtection="1">
      <alignment/>
      <protection locked="0"/>
    </xf>
    <xf numFmtId="1" fontId="38" fillId="19" borderId="0" xfId="0" applyFont="1" applyFill="1" applyBorder="1" applyAlignment="1" applyProtection="1">
      <alignment horizontal="right"/>
      <protection locked="0"/>
    </xf>
    <xf numFmtId="1" fontId="3" fillId="5" borderId="0" xfId="0" applyFont="1" applyFill="1" applyBorder="1" applyAlignment="1" applyProtection="1">
      <alignment horizontal="center"/>
      <protection locked="0"/>
    </xf>
    <xf numFmtId="1" fontId="3" fillId="19" borderId="0" xfId="0" applyFont="1" applyFill="1" applyBorder="1" applyAlignment="1" applyProtection="1">
      <alignment horizontal="center"/>
      <protection locked="0"/>
    </xf>
    <xf numFmtId="1" fontId="38" fillId="19" borderId="0" xfId="0" applyFont="1" applyFill="1" applyBorder="1" applyAlignment="1" applyProtection="1">
      <alignment horizontal="center"/>
      <protection locked="0"/>
    </xf>
    <xf numFmtId="1" fontId="3" fillId="3" borderId="12" xfId="0" applyFont="1" applyFill="1" applyBorder="1" applyAlignment="1">
      <alignment vertical="center"/>
    </xf>
    <xf numFmtId="1" fontId="0" fillId="5" borderId="0" xfId="0" applyFill="1" applyAlignment="1">
      <alignment/>
    </xf>
    <xf numFmtId="1" fontId="3" fillId="3" borderId="12" xfId="0" applyFont="1" applyFill="1" applyBorder="1" applyAlignment="1">
      <alignment horizontal="left" vertical="center"/>
    </xf>
    <xf numFmtId="1" fontId="31" fillId="3" borderId="12" xfId="0" applyFont="1" applyFill="1" applyBorder="1" applyAlignment="1">
      <alignment vertical="center" wrapText="1"/>
    </xf>
    <xf numFmtId="1" fontId="0" fillId="5" borderId="0" xfId="0" applyFill="1" applyBorder="1" applyAlignment="1">
      <alignment vertical="center" wrapText="1"/>
    </xf>
    <xf numFmtId="1" fontId="0" fillId="5" borderId="0" xfId="0" applyFill="1" applyAlignment="1">
      <alignment wrapText="1"/>
    </xf>
    <xf numFmtId="1" fontId="0" fillId="5" borderId="0" xfId="0" applyFill="1" applyBorder="1" applyAlignment="1">
      <alignment wrapText="1"/>
    </xf>
    <xf numFmtId="1" fontId="0" fillId="5" borderId="0" xfId="0" applyFill="1" applyAlignment="1">
      <alignment/>
    </xf>
    <xf numFmtId="1" fontId="0" fillId="5" borderId="0" xfId="0" applyFill="1" applyAlignment="1">
      <alignment horizontal="center"/>
    </xf>
    <xf numFmtId="10" fontId="1" fillId="5" borderId="0" xfId="123" applyNumberFormat="1" applyFill="1" applyAlignment="1">
      <alignment/>
    </xf>
    <xf numFmtId="1" fontId="0" fillId="3" borderId="12" xfId="0" applyFill="1" applyBorder="1" applyAlignment="1">
      <alignment/>
    </xf>
    <xf numFmtId="1" fontId="0" fillId="3" borderId="12" xfId="0" applyFill="1" applyBorder="1" applyAlignment="1">
      <alignment wrapText="1"/>
    </xf>
    <xf numFmtId="1" fontId="31" fillId="3" borderId="0" xfId="0" applyFont="1" applyFill="1" applyBorder="1" applyAlignment="1">
      <alignment vertical="center" wrapText="1"/>
    </xf>
    <xf numFmtId="1" fontId="0" fillId="0" borderId="0" xfId="0" applyBorder="1" applyAlignment="1">
      <alignment/>
    </xf>
    <xf numFmtId="10" fontId="0" fillId="0" borderId="0" xfId="122" applyNumberFormat="1" applyFont="1" applyAlignment="1">
      <alignment/>
    </xf>
    <xf numFmtId="1" fontId="76" fillId="0" borderId="0" xfId="0" applyFont="1" applyAlignment="1">
      <alignment/>
    </xf>
    <xf numFmtId="0" fontId="0" fillId="5" borderId="0" xfId="112" applyFont="1" applyAlignment="1">
      <alignment wrapText="1"/>
      <protection/>
    </xf>
    <xf numFmtId="14" fontId="1" fillId="4" borderId="10" xfId="115" applyNumberFormat="1" applyFont="1" applyFill="1" applyBorder="1">
      <alignment/>
      <protection/>
    </xf>
    <xf numFmtId="168" fontId="28" fillId="19" borderId="0" xfId="112" applyNumberFormat="1" applyFont="1" applyFill="1" applyBorder="1" applyAlignment="1" quotePrefix="1">
      <alignment horizontal="center" vertical="center" wrapText="1"/>
      <protection/>
    </xf>
    <xf numFmtId="1" fontId="0" fillId="19" borderId="0" xfId="0" applyFill="1" applyBorder="1" applyAlignment="1">
      <alignment/>
    </xf>
    <xf numFmtId="1" fontId="38" fillId="23" borderId="10" xfId="0" applyFont="1" applyFill="1" applyBorder="1" applyAlignment="1" applyProtection="1">
      <alignment horizontal="right"/>
      <protection locked="0"/>
    </xf>
    <xf numFmtId="10" fontId="0" fillId="23" borderId="10" xfId="0" applyNumberFormat="1" applyFill="1" applyBorder="1" applyAlignment="1" applyProtection="1">
      <alignment/>
      <protection locked="0"/>
    </xf>
    <xf numFmtId="43" fontId="1" fillId="22" borderId="10" xfId="78" applyNumberFormat="1" applyFont="1" applyFill="1" applyBorder="1" applyAlignment="1">
      <alignment/>
    </xf>
    <xf numFmtId="43" fontId="1" fillId="23" borderId="10" xfId="78" applyNumberFormat="1" applyFont="1" applyFill="1" applyBorder="1" applyAlignment="1">
      <alignment/>
    </xf>
    <xf numFmtId="1" fontId="0" fillId="22" borderId="10" xfId="0" applyFill="1" applyBorder="1" applyAlignment="1">
      <alignment/>
    </xf>
    <xf numFmtId="1" fontId="1" fillId="22" borderId="10" xfId="0" applyFont="1" applyFill="1" applyBorder="1" applyAlignment="1">
      <alignment/>
    </xf>
    <xf numFmtId="1" fontId="1" fillId="22" borderId="10" xfId="0" applyFont="1" applyFill="1" applyBorder="1" applyAlignment="1">
      <alignment horizontal="center"/>
    </xf>
    <xf numFmtId="1" fontId="3" fillId="7" borderId="13" xfId="0" applyFont="1" applyFill="1" applyBorder="1" applyAlignment="1" applyProtection="1">
      <alignment horizontal="center" vertical="top" wrapText="1"/>
      <protection locked="0"/>
    </xf>
    <xf numFmtId="1" fontId="4" fillId="7" borderId="11" xfId="0" applyFont="1" applyFill="1" applyBorder="1" applyAlignment="1" applyProtection="1">
      <alignment horizontal="left" vertical="top" wrapText="1"/>
      <protection locked="0"/>
    </xf>
    <xf numFmtId="1" fontId="38" fillId="7" borderId="13" xfId="0" applyFont="1" applyFill="1" applyBorder="1" applyAlignment="1" applyProtection="1">
      <alignment horizontal="right" vertical="top" wrapText="1"/>
      <protection locked="0"/>
    </xf>
    <xf numFmtId="1" fontId="38" fillId="7" borderId="14" xfId="0" applyFont="1" applyFill="1" applyBorder="1" applyAlignment="1" applyProtection="1">
      <alignment horizontal="right" vertical="top" wrapText="1"/>
      <protection locked="0"/>
    </xf>
    <xf numFmtId="1" fontId="38" fillId="19" borderId="0" xfId="0" applyFont="1" applyFill="1" applyBorder="1" applyAlignment="1" applyProtection="1">
      <alignment horizontal="right" vertical="top" wrapText="1"/>
      <protection locked="0"/>
    </xf>
    <xf numFmtId="1" fontId="3" fillId="5" borderId="0" xfId="0" applyFont="1" applyFill="1" applyBorder="1" applyAlignment="1" applyProtection="1">
      <alignment horizontal="center" vertical="top" wrapText="1"/>
      <protection locked="0"/>
    </xf>
    <xf numFmtId="1" fontId="0" fillId="0" borderId="0" xfId="0" applyAlignment="1">
      <alignment vertical="top" wrapText="1"/>
    </xf>
    <xf numFmtId="43" fontId="0" fillId="22" borderId="10" xfId="0" applyNumberFormat="1" applyFill="1" applyBorder="1" applyAlignment="1">
      <alignment/>
    </xf>
    <xf numFmtId="10" fontId="1" fillId="22" borderId="10" xfId="122" applyNumberFormat="1" applyFont="1" applyFill="1" applyBorder="1" applyAlignment="1">
      <alignment/>
    </xf>
    <xf numFmtId="4" fontId="40" fillId="23" borderId="10" xfId="73" applyFont="1" applyFill="1" applyBorder="1" applyAlignment="1" applyProtection="1">
      <alignment horizontal="right"/>
      <protection locked="0"/>
    </xf>
    <xf numFmtId="164" fontId="77" fillId="24" borderId="15" xfId="91" applyFont="1" applyFill="1" applyBorder="1" applyAlignment="1">
      <alignment horizontal="left" indent="1"/>
      <protection locked="0"/>
    </xf>
    <xf numFmtId="164" fontId="3" fillId="24" borderId="0" xfId="91" applyFont="1" applyFill="1" applyBorder="1" applyAlignment="1">
      <alignment/>
      <protection locked="0"/>
    </xf>
    <xf numFmtId="164" fontId="3" fillId="24" borderId="16" xfId="91" applyFont="1" applyFill="1" applyBorder="1" applyAlignment="1">
      <alignment/>
      <protection locked="0"/>
    </xf>
    <xf numFmtId="164" fontId="3" fillId="4" borderId="15" xfId="91" applyFont="1" applyFill="1" applyBorder="1" applyAlignment="1">
      <alignment horizontal="left" indent="1"/>
      <protection locked="0"/>
    </xf>
    <xf numFmtId="164" fontId="3" fillId="4" borderId="0" xfId="91" applyFont="1" applyFill="1" applyBorder="1" applyAlignment="1">
      <alignment/>
      <protection locked="0"/>
    </xf>
    <xf numFmtId="164" fontId="3" fillId="4" borderId="16" xfId="91" applyFont="1" applyFill="1" applyBorder="1" applyAlignment="1">
      <alignment/>
      <protection locked="0"/>
    </xf>
    <xf numFmtId="164" fontId="3" fillId="7" borderId="17" xfId="65" applyFont="1" applyBorder="1" applyAlignment="1">
      <alignment horizontal="left" indent="1"/>
      <protection/>
    </xf>
    <xf numFmtId="164" fontId="3" fillId="7" borderId="18" xfId="65" applyFont="1" applyBorder="1" applyAlignment="1">
      <alignment/>
      <protection/>
    </xf>
    <xf numFmtId="164" fontId="3" fillId="7" borderId="19" xfId="65" applyFont="1" applyBorder="1" applyAlignment="1">
      <alignment/>
      <protection/>
    </xf>
    <xf numFmtId="0" fontId="78" fillId="24" borderId="11" xfId="110" applyFont="1" applyFill="1" applyBorder="1" applyAlignment="1">
      <alignment horizontal="left" indent="1"/>
      <protection/>
    </xf>
    <xf numFmtId="0" fontId="78" fillId="24" borderId="20" xfId="110" applyFont="1" applyFill="1" applyBorder="1">
      <alignment/>
      <protection/>
    </xf>
    <xf numFmtId="0" fontId="7" fillId="5" borderId="0" xfId="110" applyFont="1" applyBorder="1" applyAlignment="1">
      <alignment horizontal="left" indent="1"/>
      <protection/>
    </xf>
    <xf numFmtId="0" fontId="7" fillId="5" borderId="0" xfId="110" applyFont="1" applyBorder="1">
      <alignment/>
      <protection/>
    </xf>
    <xf numFmtId="0" fontId="1" fillId="5" borderId="0" xfId="110" applyBorder="1" applyAlignment="1">
      <alignment horizontal="left" indent="1"/>
      <protection/>
    </xf>
    <xf numFmtId="0" fontId="1" fillId="5" borderId="0" xfId="110" applyBorder="1">
      <alignment/>
      <protection/>
    </xf>
    <xf numFmtId="0" fontId="79" fillId="24" borderId="21" xfId="113" applyFont="1" applyFill="1" applyBorder="1" applyAlignment="1">
      <alignment horizontal="left" indent="1"/>
      <protection/>
    </xf>
    <xf numFmtId="0" fontId="1" fillId="24" borderId="22" xfId="113" applyFont="1" applyFill="1" applyBorder="1" applyAlignment="1">
      <alignment/>
      <protection/>
    </xf>
    <xf numFmtId="0" fontId="1" fillId="24" borderId="22" xfId="113" applyFont="1" applyFill="1" applyBorder="1">
      <alignment/>
      <protection/>
    </xf>
    <xf numFmtId="0" fontId="1" fillId="24" borderId="23" xfId="113" applyFont="1" applyFill="1" applyBorder="1">
      <alignment/>
      <protection/>
    </xf>
    <xf numFmtId="0" fontId="80" fillId="24" borderId="15" xfId="113" applyFont="1" applyFill="1" applyBorder="1" applyAlignment="1">
      <alignment horizontal="left" indent="1"/>
      <protection/>
    </xf>
    <xf numFmtId="0" fontId="8" fillId="24" borderId="16" xfId="113" applyFont="1" applyFill="1" applyBorder="1" applyAlignment="1" applyProtection="1">
      <alignment/>
      <protection locked="0"/>
    </xf>
    <xf numFmtId="0" fontId="77" fillId="24" borderId="15" xfId="113" applyFont="1" applyFill="1" applyBorder="1" applyAlignment="1">
      <alignment horizontal="left" indent="1"/>
      <protection/>
    </xf>
    <xf numFmtId="0" fontId="8" fillId="24" borderId="0" xfId="113" applyFont="1" applyFill="1" applyBorder="1">
      <alignment/>
      <protection/>
    </xf>
    <xf numFmtId="0" fontId="8" fillId="24" borderId="0" xfId="113" applyFont="1" applyFill="1" applyBorder="1" applyAlignment="1">
      <alignment horizontal="right" indent="1"/>
      <protection/>
    </xf>
    <xf numFmtId="0" fontId="81" fillId="4" borderId="24" xfId="113" applyFont="1" applyFill="1" applyBorder="1" applyAlignment="1" applyProtection="1">
      <alignment horizontal="left"/>
      <protection locked="0"/>
    </xf>
    <xf numFmtId="0" fontId="1" fillId="25" borderId="0" xfId="113" applyFont="1" applyFill="1" applyBorder="1">
      <alignment/>
      <protection/>
    </xf>
    <xf numFmtId="0" fontId="1" fillId="24" borderId="16" xfId="113" applyFont="1" applyFill="1" applyBorder="1" applyProtection="1">
      <alignment/>
      <protection locked="0"/>
    </xf>
    <xf numFmtId="0" fontId="1" fillId="24" borderId="0" xfId="113" applyFont="1" applyFill="1" applyBorder="1">
      <alignment/>
      <protection/>
    </xf>
    <xf numFmtId="0" fontId="1" fillId="24" borderId="16" xfId="113" applyFont="1" applyFill="1" applyBorder="1">
      <alignment/>
      <protection/>
    </xf>
    <xf numFmtId="0" fontId="1" fillId="24" borderId="16" xfId="113" applyFont="1" applyFill="1" applyBorder="1" applyAlignment="1" applyProtection="1">
      <alignment/>
      <protection locked="0"/>
    </xf>
    <xf numFmtId="0" fontId="79" fillId="24" borderId="15" xfId="113" applyFont="1" applyFill="1" applyBorder="1" applyAlignment="1">
      <alignment horizontal="left" indent="1"/>
      <protection/>
    </xf>
    <xf numFmtId="0" fontId="79" fillId="24" borderId="17" xfId="113" applyFont="1" applyFill="1" applyBorder="1" applyAlignment="1">
      <alignment horizontal="left" indent="1"/>
      <protection/>
    </xf>
    <xf numFmtId="0" fontId="1" fillId="24" borderId="18" xfId="113" applyFont="1" applyFill="1" applyBorder="1" applyAlignment="1">
      <alignment/>
      <protection/>
    </xf>
    <xf numFmtId="0" fontId="1" fillId="24" borderId="18" xfId="113" applyFont="1" applyFill="1" applyBorder="1">
      <alignment/>
      <protection/>
    </xf>
    <xf numFmtId="0" fontId="1" fillId="25" borderId="18" xfId="113" applyFont="1" applyFill="1" applyBorder="1">
      <alignment/>
      <protection/>
    </xf>
    <xf numFmtId="0" fontId="1" fillId="24" borderId="19" xfId="113" applyFont="1" applyFill="1" applyBorder="1">
      <alignment/>
      <protection/>
    </xf>
    <xf numFmtId="0" fontId="1" fillId="25" borderId="22" xfId="113" applyFont="1" applyFill="1" applyBorder="1">
      <alignment/>
      <protection/>
    </xf>
    <xf numFmtId="0" fontId="82" fillId="24" borderId="25" xfId="108" applyFont="1" applyFill="1" applyBorder="1">
      <alignment/>
      <protection/>
    </xf>
    <xf numFmtId="0" fontId="82" fillId="24" borderId="26" xfId="108" applyFont="1" applyFill="1" applyBorder="1">
      <alignment/>
      <protection/>
    </xf>
    <xf numFmtId="0" fontId="82" fillId="24" borderId="27" xfId="108" applyFont="1" applyFill="1" applyBorder="1">
      <alignment/>
      <protection/>
    </xf>
    <xf numFmtId="0" fontId="82" fillId="24" borderId="28" xfId="108" applyFont="1" applyFill="1" applyBorder="1">
      <alignment/>
      <protection/>
    </xf>
    <xf numFmtId="0" fontId="82" fillId="24" borderId="0" xfId="108" applyFont="1" applyFill="1" applyBorder="1" applyAlignment="1">
      <alignment horizontal="center" vertical="center"/>
      <protection/>
    </xf>
    <xf numFmtId="0" fontId="83" fillId="24" borderId="0" xfId="108" applyFont="1" applyFill="1" applyBorder="1" applyAlignment="1">
      <alignment horizontal="center" vertical="center"/>
      <protection/>
    </xf>
    <xf numFmtId="0" fontId="82" fillId="24" borderId="29" xfId="108" applyFont="1" applyFill="1" applyBorder="1" applyAlignment="1">
      <alignment vertical="center"/>
      <protection/>
    </xf>
    <xf numFmtId="0" fontId="82" fillId="24" borderId="0" xfId="108" applyFont="1" applyFill="1" applyBorder="1">
      <alignment/>
      <protection/>
    </xf>
    <xf numFmtId="0" fontId="84" fillId="24" borderId="0" xfId="108" applyFont="1" applyFill="1" applyBorder="1">
      <alignment/>
      <protection/>
    </xf>
    <xf numFmtId="0" fontId="85" fillId="24" borderId="0" xfId="88" applyFont="1" applyFill="1" applyBorder="1" applyAlignment="1" applyProtection="1">
      <alignment/>
      <protection/>
    </xf>
    <xf numFmtId="0" fontId="12" fillId="26" borderId="25" xfId="108" applyFont="1" applyFill="1" applyBorder="1" applyAlignment="1">
      <alignment vertical="center"/>
      <protection/>
    </xf>
    <xf numFmtId="0" fontId="3" fillId="26" borderId="26" xfId="108" applyFont="1" applyFill="1" applyBorder="1" applyAlignment="1">
      <alignment vertical="center"/>
      <protection/>
    </xf>
    <xf numFmtId="0" fontId="3" fillId="26" borderId="27" xfId="108" applyFont="1" applyFill="1" applyBorder="1" applyAlignment="1">
      <alignment vertical="center"/>
      <protection/>
    </xf>
    <xf numFmtId="0" fontId="12" fillId="26" borderId="15" xfId="108" applyFont="1" applyFill="1" applyBorder="1" applyAlignment="1">
      <alignment vertical="center"/>
      <protection/>
    </xf>
    <xf numFmtId="0" fontId="3" fillId="26" borderId="0" xfId="108" applyFont="1" applyFill="1" applyBorder="1" applyAlignment="1">
      <alignment vertical="center"/>
      <protection/>
    </xf>
    <xf numFmtId="0" fontId="12" fillId="26" borderId="16" xfId="108" applyFont="1" applyFill="1" applyBorder="1" applyAlignment="1">
      <alignment vertical="center"/>
      <protection/>
    </xf>
    <xf numFmtId="0" fontId="9" fillId="26" borderId="0" xfId="108" applyFont="1" applyFill="1" applyBorder="1" applyAlignment="1">
      <alignment vertical="center"/>
      <protection/>
    </xf>
    <xf numFmtId="0" fontId="12" fillId="26" borderId="0" xfId="108" applyFont="1" applyFill="1" applyBorder="1" applyAlignment="1">
      <alignment vertical="center"/>
      <protection/>
    </xf>
    <xf numFmtId="0" fontId="13" fillId="26" borderId="0" xfId="108" applyFont="1" applyFill="1" applyBorder="1" applyAlignment="1">
      <alignment horizontal="left" vertical="center"/>
      <protection/>
    </xf>
    <xf numFmtId="0" fontId="9" fillId="26" borderId="17" xfId="108" applyFont="1" applyFill="1" applyBorder="1">
      <alignment/>
      <protection/>
    </xf>
    <xf numFmtId="0" fontId="3" fillId="26" borderId="18" xfId="108" applyFont="1" applyFill="1" applyBorder="1" applyAlignment="1">
      <alignment vertical="center"/>
      <protection/>
    </xf>
    <xf numFmtId="0" fontId="9" fillId="26" borderId="18" xfId="108" applyFont="1" applyFill="1" applyBorder="1">
      <alignment/>
      <protection/>
    </xf>
    <xf numFmtId="0" fontId="9" fillId="26" borderId="19" xfId="108" applyFont="1" applyFill="1" applyBorder="1">
      <alignment/>
      <protection/>
    </xf>
    <xf numFmtId="168" fontId="8" fillId="24" borderId="10" xfId="113" applyNumberFormat="1" applyFont="1" applyFill="1" applyBorder="1" applyAlignment="1" quotePrefix="1">
      <alignment horizontal="left" vertical="center" wrapText="1" indent="1"/>
      <protection/>
    </xf>
    <xf numFmtId="0" fontId="81" fillId="4" borderId="20" xfId="113" applyNumberFormat="1" applyFont="1" applyFill="1" applyBorder="1" applyAlignment="1">
      <alignment horizontal="center"/>
      <protection/>
    </xf>
    <xf numFmtId="0" fontId="1" fillId="5" borderId="0" xfId="113">
      <alignment/>
      <protection/>
    </xf>
    <xf numFmtId="2" fontId="81" fillId="4" borderId="20" xfId="113" applyNumberFormat="1" applyFont="1" applyFill="1" applyBorder="1" applyAlignment="1">
      <alignment horizontal="center"/>
      <protection/>
    </xf>
    <xf numFmtId="167" fontId="81" fillId="4" borderId="20" xfId="113" applyNumberFormat="1" applyFont="1" applyFill="1" applyBorder="1" applyAlignment="1">
      <alignment horizontal="center"/>
      <protection/>
    </xf>
    <xf numFmtId="0" fontId="4" fillId="5" borderId="0" xfId="113" applyFont="1">
      <alignment/>
      <protection/>
    </xf>
    <xf numFmtId="168" fontId="28" fillId="24" borderId="10" xfId="113" applyNumberFormat="1" applyFont="1" applyFill="1" applyBorder="1" applyAlignment="1" quotePrefix="1">
      <alignment horizontal="center" vertical="center" wrapText="1"/>
      <protection/>
    </xf>
    <xf numFmtId="49" fontId="28" fillId="24" borderId="10" xfId="113" applyNumberFormat="1" applyFont="1" applyFill="1" applyBorder="1" applyAlignment="1">
      <alignment horizontal="center" vertical="center" wrapText="1"/>
      <protection/>
    </xf>
    <xf numFmtId="167" fontId="81" fillId="4" borderId="10" xfId="113" applyNumberFormat="1" applyFont="1" applyFill="1" applyBorder="1" applyAlignment="1">
      <alignment horizontal="center"/>
      <protection/>
    </xf>
    <xf numFmtId="167" fontId="1" fillId="4" borderId="10" xfId="113" applyNumberFormat="1" applyFont="1" applyFill="1" applyBorder="1" applyAlignment="1">
      <alignment horizontal="left"/>
      <protection/>
    </xf>
    <xf numFmtId="168" fontId="41" fillId="27" borderId="11" xfId="113" applyNumberFormat="1" applyFont="1" applyFill="1" applyBorder="1" applyAlignment="1" quotePrefix="1">
      <alignment horizontal="left" vertical="center" wrapText="1"/>
      <protection/>
    </xf>
    <xf numFmtId="0" fontId="35" fillId="27" borderId="12" xfId="113" applyFont="1" applyFill="1" applyBorder="1">
      <alignment/>
      <protection/>
    </xf>
    <xf numFmtId="0" fontId="35" fillId="27" borderId="20" xfId="113" applyFont="1" applyFill="1" applyBorder="1">
      <alignment/>
      <protection/>
    </xf>
    <xf numFmtId="49" fontId="8" fillId="27" borderId="10" xfId="112" applyNumberFormat="1" applyFont="1" applyFill="1" applyBorder="1">
      <alignment/>
      <protection/>
    </xf>
    <xf numFmtId="49" fontId="3" fillId="27" borderId="10" xfId="112" applyNumberFormat="1" applyFont="1" applyFill="1" applyBorder="1" applyAlignment="1">
      <alignment horizontal="center"/>
      <protection/>
    </xf>
    <xf numFmtId="49" fontId="8" fillId="27" borderId="24" xfId="112" applyNumberFormat="1" applyFont="1" applyFill="1" applyBorder="1">
      <alignment/>
      <protection/>
    </xf>
    <xf numFmtId="49" fontId="8" fillId="28" borderId="10" xfId="112" applyNumberFormat="1" applyFont="1" applyFill="1" applyBorder="1" applyAlignment="1">
      <alignment horizontal="left" indent="1"/>
      <protection/>
    </xf>
    <xf numFmtId="168" fontId="86" fillId="27" borderId="11" xfId="113" applyNumberFormat="1" applyFont="1" applyFill="1" applyBorder="1" applyAlignment="1" quotePrefix="1">
      <alignment horizontal="left" vertical="center" wrapText="1"/>
      <protection/>
    </xf>
    <xf numFmtId="187" fontId="87" fillId="27" borderId="10" xfId="112" applyNumberFormat="1" applyFont="1" applyFill="1" applyBorder="1" applyAlignment="1" quotePrefix="1">
      <alignment horizontal="center" vertical="center" wrapText="1"/>
      <protection/>
    </xf>
    <xf numFmtId="49" fontId="8" fillId="22" borderId="10" xfId="112" applyNumberFormat="1" applyFont="1" applyFill="1" applyBorder="1">
      <alignment/>
      <protection/>
    </xf>
    <xf numFmtId="1" fontId="3" fillId="22" borderId="10" xfId="0" applyFont="1" applyFill="1" applyBorder="1" applyAlignment="1" applyProtection="1">
      <alignment horizontal="center"/>
      <protection locked="0"/>
    </xf>
    <xf numFmtId="1" fontId="38" fillId="22" borderId="10" xfId="0" applyFont="1" applyFill="1" applyBorder="1" applyAlignment="1" applyProtection="1">
      <alignment horizontal="right"/>
      <protection locked="0"/>
    </xf>
    <xf numFmtId="49" fontId="8" fillId="22" borderId="11" xfId="112" applyNumberFormat="1" applyFont="1" applyFill="1" applyBorder="1">
      <alignment/>
      <protection/>
    </xf>
    <xf numFmtId="49" fontId="8" fillId="22" borderId="24" xfId="112" applyNumberFormat="1" applyFont="1" applyFill="1" applyBorder="1">
      <alignment/>
      <protection/>
    </xf>
    <xf numFmtId="2" fontId="28" fillId="24" borderId="10" xfId="113" applyNumberFormat="1" applyFont="1" applyFill="1" applyBorder="1" applyAlignment="1">
      <alignment horizontal="center" vertical="center" wrapText="1"/>
      <protection/>
    </xf>
    <xf numFmtId="167" fontId="8" fillId="24" borderId="10" xfId="113" applyNumberFormat="1" applyFont="1" applyFill="1" applyBorder="1" applyAlignment="1">
      <alignment horizontal="left"/>
      <protection/>
    </xf>
    <xf numFmtId="0" fontId="8" fillId="24" borderId="10" xfId="113" applyFont="1" applyFill="1" applyBorder="1">
      <alignment/>
      <protection/>
    </xf>
    <xf numFmtId="2" fontId="8" fillId="24" borderId="10" xfId="75" applyNumberFormat="1" applyFont="1" applyFill="1" applyBorder="1" applyAlignment="1">
      <alignment horizontal="center"/>
    </xf>
    <xf numFmtId="43" fontId="81" fillId="4" borderId="10" xfId="75" applyFont="1" applyFill="1" applyBorder="1" applyAlignment="1">
      <alignment horizontal="left" indent="1"/>
    </xf>
    <xf numFmtId="49" fontId="8" fillId="24" borderId="10" xfId="113" applyNumberFormat="1" applyFont="1" applyFill="1" applyBorder="1" applyAlignment="1">
      <alignment horizontal="left" indent="1"/>
      <protection/>
    </xf>
    <xf numFmtId="43" fontId="1" fillId="7" borderId="10" xfId="75" applyFont="1" applyFill="1" applyBorder="1" applyAlignment="1">
      <alignment horizontal="right"/>
    </xf>
    <xf numFmtId="43" fontId="81" fillId="4" borderId="10" xfId="75" applyFont="1" applyFill="1" applyBorder="1" applyAlignment="1">
      <alignment horizontal="right"/>
    </xf>
    <xf numFmtId="167" fontId="1" fillId="28" borderId="10" xfId="113" applyNumberFormat="1" applyFont="1" applyFill="1" applyBorder="1" applyAlignment="1">
      <alignment horizontal="left" indent="1"/>
      <protection/>
    </xf>
    <xf numFmtId="49" fontId="8" fillId="18" borderId="10" xfId="113" applyNumberFormat="1" applyFont="1" applyFill="1" applyBorder="1" applyAlignment="1">
      <alignment horizontal="left" indent="1"/>
      <protection/>
    </xf>
    <xf numFmtId="43" fontId="3" fillId="7" borderId="10" xfId="75" applyFont="1" applyFill="1" applyBorder="1" applyAlignment="1">
      <alignment horizontal="right"/>
    </xf>
    <xf numFmtId="43" fontId="1" fillId="4" borderId="10" xfId="75" applyFont="1" applyFill="1" applyBorder="1" applyAlignment="1">
      <alignment horizontal="left" indent="1"/>
    </xf>
    <xf numFmtId="49" fontId="8" fillId="24" borderId="10" xfId="113" applyNumberFormat="1" applyFont="1" applyFill="1" applyBorder="1" applyAlignment="1">
      <alignment horizontal="left" wrapText="1" indent="1"/>
      <protection/>
    </xf>
    <xf numFmtId="167" fontId="1" fillId="27" borderId="11" xfId="113" applyNumberFormat="1" applyFont="1" applyFill="1" applyBorder="1" applyAlignment="1">
      <alignment horizontal="left" indent="1"/>
      <protection/>
    </xf>
    <xf numFmtId="0" fontId="3" fillId="27" borderId="12" xfId="113" applyFont="1" applyFill="1" applyBorder="1">
      <alignment/>
      <protection/>
    </xf>
    <xf numFmtId="2" fontId="1" fillId="27" borderId="12" xfId="75" applyNumberFormat="1" applyFont="1" applyFill="1" applyBorder="1" applyAlignment="1">
      <alignment horizontal="center"/>
    </xf>
    <xf numFmtId="2" fontId="1" fillId="27" borderId="20" xfId="75" applyNumberFormat="1" applyFont="1" applyFill="1" applyBorder="1" applyAlignment="1">
      <alignment horizontal="center"/>
    </xf>
    <xf numFmtId="43" fontId="81" fillId="4" borderId="10" xfId="75" applyFont="1" applyFill="1" applyBorder="1" applyAlignment="1">
      <alignment horizontal="right" indent="1"/>
    </xf>
    <xf numFmtId="49" fontId="8" fillId="24" borderId="10" xfId="116" applyNumberFormat="1" applyFont="1" applyFill="1" applyBorder="1" applyAlignment="1">
      <alignment horizontal="left" vertical="center" wrapText="1" indent="1"/>
      <protection/>
    </xf>
    <xf numFmtId="167" fontId="1" fillId="28" borderId="10" xfId="113" applyNumberFormat="1" applyFont="1" applyFill="1" applyBorder="1" applyAlignment="1">
      <alignment horizontal="left"/>
      <protection/>
    </xf>
    <xf numFmtId="167" fontId="1" fillId="27" borderId="11" xfId="113" applyNumberFormat="1" applyFont="1" applyFill="1" applyBorder="1" applyAlignment="1">
      <alignment horizontal="left"/>
      <protection/>
    </xf>
    <xf numFmtId="49" fontId="28" fillId="24" borderId="11" xfId="113" applyNumberFormat="1" applyFont="1" applyFill="1" applyBorder="1" applyAlignment="1">
      <alignment horizontal="center" vertical="center" wrapText="1"/>
      <protection/>
    </xf>
    <xf numFmtId="167" fontId="81" fillId="4" borderId="10" xfId="113" applyNumberFormat="1" applyFont="1" applyFill="1" applyBorder="1" applyAlignment="1">
      <alignment horizontal="right" indent="1"/>
      <protection/>
    </xf>
    <xf numFmtId="167" fontId="81" fillId="4" borderId="20" xfId="113" applyNumberFormat="1" applyFont="1" applyFill="1" applyBorder="1" applyAlignment="1">
      <alignment horizontal="right"/>
      <protection/>
    </xf>
    <xf numFmtId="168" fontId="8" fillId="24" borderId="10" xfId="113" applyNumberFormat="1" applyFont="1" applyFill="1" applyBorder="1" applyAlignment="1" quotePrefix="1">
      <alignment horizontal="right" vertical="center" wrapText="1"/>
      <protection/>
    </xf>
    <xf numFmtId="49" fontId="28" fillId="24" borderId="12" xfId="113" applyNumberFormat="1" applyFont="1" applyFill="1" applyBorder="1" applyAlignment="1">
      <alignment horizontal="center" vertical="center" wrapText="1"/>
      <protection/>
    </xf>
    <xf numFmtId="167" fontId="81" fillId="4" borderId="20" xfId="113" applyNumberFormat="1" applyFont="1" applyFill="1" applyBorder="1" applyAlignment="1">
      <alignment horizontal="right" indent="1"/>
      <protection/>
    </xf>
    <xf numFmtId="49" fontId="28" fillId="24" borderId="10" xfId="115" applyNumberFormat="1" applyFont="1" applyFill="1" applyBorder="1" applyAlignment="1">
      <alignment horizontal="center" vertical="center" wrapText="1"/>
      <protection/>
    </xf>
    <xf numFmtId="164" fontId="28" fillId="24" borderId="10" xfId="115" applyNumberFormat="1" applyFont="1" applyFill="1" applyBorder="1" applyAlignment="1">
      <alignment horizontal="right" vertical="center" wrapText="1"/>
      <protection/>
    </xf>
    <xf numFmtId="49" fontId="28" fillId="24" borderId="10" xfId="115" applyNumberFormat="1" applyFont="1" applyFill="1" applyBorder="1" applyAlignment="1">
      <alignment horizontal="center"/>
      <protection/>
    </xf>
    <xf numFmtId="167" fontId="8" fillId="24" borderId="30" xfId="75" applyNumberFormat="1" applyFont="1" applyFill="1" applyBorder="1" applyAlignment="1">
      <alignment horizontal="right" vertical="center"/>
    </xf>
    <xf numFmtId="0" fontId="81" fillId="4" borderId="10" xfId="115" applyNumberFormat="1" applyFont="1" applyFill="1" applyBorder="1" applyAlignment="1">
      <alignment horizontal="left" indent="1"/>
      <protection/>
    </xf>
    <xf numFmtId="171" fontId="81" fillId="4" borderId="10" xfId="115" applyNumberFormat="1" applyFont="1" applyFill="1" applyBorder="1" applyAlignment="1">
      <alignment horizontal="right"/>
      <protection/>
    </xf>
    <xf numFmtId="10" fontId="81" fillId="4" borderId="10" xfId="115" applyNumberFormat="1" applyFont="1" applyFill="1" applyBorder="1" applyAlignment="1">
      <alignment horizontal="right"/>
      <protection/>
    </xf>
    <xf numFmtId="49" fontId="3" fillId="7" borderId="10" xfId="115" applyNumberFormat="1" applyFont="1" applyFill="1" applyBorder="1" applyAlignment="1">
      <alignment horizontal="right"/>
      <protection/>
    </xf>
    <xf numFmtId="49" fontId="28" fillId="24" borderId="10" xfId="115" applyNumberFormat="1" applyFont="1" applyFill="1" applyBorder="1" applyAlignment="1">
      <alignment horizontal="right" vertical="center" wrapText="1"/>
      <protection/>
    </xf>
    <xf numFmtId="49" fontId="28" fillId="24" borderId="30" xfId="115" applyNumberFormat="1" applyFont="1" applyFill="1" applyBorder="1" applyAlignment="1">
      <alignment horizontal="center"/>
      <protection/>
    </xf>
    <xf numFmtId="171" fontId="81" fillId="4" borderId="10" xfId="115" applyNumberFormat="1" applyFont="1" applyFill="1" applyBorder="1" applyAlignment="1">
      <alignment/>
      <protection/>
    </xf>
    <xf numFmtId="10" fontId="81" fillId="4" borderId="10" xfId="115" applyNumberFormat="1" applyFont="1" applyFill="1" applyBorder="1" applyAlignment="1">
      <alignment/>
      <protection/>
    </xf>
    <xf numFmtId="43" fontId="1" fillId="7" borderId="10" xfId="75" applyFont="1" applyFill="1" applyBorder="1" applyAlignment="1">
      <alignment/>
    </xf>
    <xf numFmtId="0" fontId="81" fillId="4" borderId="10" xfId="75" applyNumberFormat="1" applyFont="1" applyFill="1" applyBorder="1" applyAlignment="1">
      <alignment horizontal="left" indent="1"/>
    </xf>
    <xf numFmtId="41" fontId="8" fillId="24" borderId="11" xfId="113" applyNumberFormat="1" applyFont="1" applyFill="1" applyBorder="1" applyAlignment="1">
      <alignment horizontal="left" indent="1"/>
      <protection/>
    </xf>
    <xf numFmtId="43" fontId="30" fillId="7" borderId="10" xfId="75" applyFont="1" applyFill="1" applyBorder="1" applyAlignment="1">
      <alignment/>
    </xf>
    <xf numFmtId="43" fontId="81" fillId="4" borderId="10" xfId="75" applyFont="1" applyFill="1" applyBorder="1" applyAlignment="1">
      <alignment/>
    </xf>
    <xf numFmtId="0" fontId="8" fillId="28" borderId="10" xfId="113" applyNumberFormat="1" applyFont="1" applyFill="1" applyBorder="1" applyAlignment="1">
      <alignment horizontal="left" indent="1"/>
      <protection/>
    </xf>
    <xf numFmtId="41" fontId="8" fillId="18" borderId="10" xfId="113" applyNumberFormat="1" applyFont="1" applyFill="1" applyBorder="1" applyAlignment="1">
      <alignment horizontal="left" indent="1"/>
      <protection/>
    </xf>
    <xf numFmtId="43" fontId="81" fillId="4" borderId="10" xfId="75" applyFont="1" applyFill="1" applyBorder="1" applyAlignment="1">
      <alignment/>
    </xf>
    <xf numFmtId="43" fontId="29" fillId="7" borderId="10" xfId="75" applyFont="1" applyFill="1" applyBorder="1" applyAlignment="1">
      <alignment/>
    </xf>
    <xf numFmtId="167" fontId="88" fillId="27" borderId="11" xfId="113" applyNumberFormat="1" applyFont="1" applyFill="1" applyBorder="1" applyAlignment="1">
      <alignment horizontal="left" indent="1"/>
      <protection/>
    </xf>
    <xf numFmtId="41" fontId="87" fillId="27" borderId="12" xfId="113" applyNumberFormat="1" applyFont="1" applyFill="1" applyBorder="1">
      <alignment/>
      <protection/>
    </xf>
    <xf numFmtId="167" fontId="88" fillId="27" borderId="20" xfId="75" applyNumberFormat="1" applyFont="1" applyFill="1" applyBorder="1" applyAlignment="1">
      <alignment horizontal="center" vertical="center"/>
    </xf>
    <xf numFmtId="168" fontId="28" fillId="24" borderId="11" xfId="113" applyNumberFormat="1" applyFont="1" applyFill="1" applyBorder="1" applyAlignment="1" quotePrefix="1">
      <alignment horizontal="center" vertical="center" wrapText="1"/>
      <protection/>
    </xf>
    <xf numFmtId="168" fontId="28" fillId="24" borderId="12" xfId="113" applyNumberFormat="1" applyFont="1" applyFill="1" applyBorder="1" applyAlignment="1" quotePrefix="1">
      <alignment horizontal="center" vertical="center" wrapText="1"/>
      <protection/>
    </xf>
    <xf numFmtId="164" fontId="28" fillId="24" borderId="10" xfId="115" applyNumberFormat="1" applyFont="1" applyFill="1" applyBorder="1" applyAlignment="1">
      <alignment horizontal="center" vertical="center" wrapText="1"/>
      <protection/>
    </xf>
    <xf numFmtId="49" fontId="8" fillId="24" borderId="30" xfId="115" applyNumberFormat="1" applyFont="1" applyFill="1" applyBorder="1" applyAlignment="1">
      <alignment horizontal="center"/>
      <protection/>
    </xf>
    <xf numFmtId="2" fontId="8" fillId="24" borderId="10" xfId="75" applyNumberFormat="1" applyFont="1" applyFill="1" applyBorder="1" applyAlignment="1">
      <alignment horizontal="center" wrapText="1"/>
    </xf>
    <xf numFmtId="171" fontId="89" fillId="4" borderId="10" xfId="115" applyNumberFormat="1" applyFont="1" applyFill="1" applyBorder="1" applyAlignment="1">
      <alignment horizontal="left" indent="1"/>
      <protection/>
    </xf>
    <xf numFmtId="171" fontId="1" fillId="21" borderId="10" xfId="115" applyNumberFormat="1" applyFont="1" applyFill="1" applyBorder="1" applyAlignment="1">
      <alignment horizontal="left" indent="1"/>
      <protection/>
    </xf>
    <xf numFmtId="171" fontId="89" fillId="4" borderId="10" xfId="115" applyNumberFormat="1" applyFont="1" applyFill="1" applyBorder="1">
      <alignment/>
      <protection/>
    </xf>
    <xf numFmtId="171" fontId="89" fillId="4" borderId="10" xfId="115" applyNumberFormat="1" applyFont="1" applyFill="1" applyBorder="1" applyAlignment="1">
      <alignment horizontal="right" wrapText="1" indent="1"/>
      <protection/>
    </xf>
    <xf numFmtId="171" fontId="1" fillId="4" borderId="10" xfId="115" applyNumberFormat="1" applyFont="1" applyFill="1" applyBorder="1" applyAlignment="1">
      <alignment horizontal="left" indent="1"/>
      <protection/>
    </xf>
    <xf numFmtId="49" fontId="28" fillId="24" borderId="31" xfId="113" applyNumberFormat="1" applyFont="1" applyFill="1" applyBorder="1" applyAlignment="1">
      <alignment horizontal="center" vertical="center" wrapText="1"/>
      <protection/>
    </xf>
    <xf numFmtId="168" fontId="28" fillId="24" borderId="10" xfId="117" applyNumberFormat="1" applyFont="1" applyFill="1" applyBorder="1" applyAlignment="1">
      <alignment horizontal="center" vertical="center" wrapText="1"/>
      <protection/>
    </xf>
    <xf numFmtId="49" fontId="28" fillId="24" borderId="10" xfId="117" applyNumberFormat="1" applyFont="1" applyFill="1" applyBorder="1" applyAlignment="1">
      <alignment horizontal="center" vertical="center" wrapText="1"/>
      <protection/>
    </xf>
    <xf numFmtId="49" fontId="28" fillId="24" borderId="32" xfId="117" applyNumberFormat="1" applyFont="1" applyFill="1" applyBorder="1" applyAlignment="1">
      <alignment horizontal="center" vertical="center" wrapText="1"/>
      <protection/>
    </xf>
    <xf numFmtId="167" fontId="79" fillId="24" borderId="10" xfId="117" applyNumberFormat="1" applyFont="1" applyFill="1" applyBorder="1" applyAlignment="1">
      <alignment horizontal="left"/>
      <protection/>
    </xf>
    <xf numFmtId="167" fontId="8" fillId="24" borderId="30" xfId="75" applyNumberFormat="1" applyFont="1" applyFill="1" applyBorder="1" applyAlignment="1">
      <alignment horizontal="center" vertical="center"/>
    </xf>
    <xf numFmtId="172" fontId="8" fillId="24" borderId="30" xfId="75" applyNumberFormat="1" applyFont="1" applyFill="1" applyBorder="1" applyAlignment="1">
      <alignment horizontal="center" vertical="center"/>
    </xf>
    <xf numFmtId="167" fontId="81" fillId="4" borderId="32" xfId="117" applyNumberFormat="1" applyFont="1" applyFill="1" applyBorder="1" applyAlignment="1">
      <alignment vertical="top"/>
      <protection/>
    </xf>
    <xf numFmtId="49" fontId="28" fillId="24" borderId="10" xfId="117" applyNumberFormat="1" applyFont="1" applyFill="1" applyBorder="1" applyAlignment="1">
      <alignment horizontal="left" vertical="center" wrapText="1"/>
      <protection/>
    </xf>
    <xf numFmtId="168" fontId="8" fillId="24" borderId="10" xfId="0" applyNumberFormat="1" applyFont="1" applyFill="1" applyBorder="1" applyAlignment="1">
      <alignment horizontal="left" vertical="center" wrapText="1" indent="1"/>
    </xf>
    <xf numFmtId="49" fontId="28" fillId="24" borderId="10" xfId="117" applyNumberFormat="1" applyFont="1" applyFill="1" applyBorder="1" applyAlignment="1">
      <alignment horizontal="left" vertical="center" wrapText="1" indent="1"/>
      <protection/>
    </xf>
    <xf numFmtId="49" fontId="8" fillId="24" borderId="10" xfId="117" applyNumberFormat="1" applyFont="1" applyFill="1" applyBorder="1" applyAlignment="1">
      <alignment horizontal="left" vertical="center" wrapText="1" indent="1"/>
      <protection/>
    </xf>
    <xf numFmtId="167" fontId="3" fillId="5" borderId="0" xfId="113" applyNumberFormat="1" applyFont="1" applyBorder="1" applyAlignment="1">
      <alignment horizontal="left"/>
      <protection/>
    </xf>
    <xf numFmtId="164" fontId="1" fillId="5" borderId="0" xfId="113" applyNumberFormat="1" applyFont="1" applyBorder="1" applyAlignment="1">
      <alignment horizontal="center"/>
      <protection/>
    </xf>
    <xf numFmtId="168" fontId="8" fillId="24" borderId="10" xfId="113" applyNumberFormat="1" applyFont="1" applyFill="1" applyBorder="1" applyAlignment="1" quotePrefix="1">
      <alignment vertical="center" wrapText="1"/>
      <protection/>
    </xf>
    <xf numFmtId="14" fontId="81" fillId="4" borderId="20" xfId="113" applyNumberFormat="1" applyFont="1" applyFill="1" applyBorder="1" applyAlignment="1">
      <alignment horizontal="center"/>
      <protection/>
    </xf>
    <xf numFmtId="49" fontId="3" fillId="27" borderId="11" xfId="117" applyNumberFormat="1" applyFont="1" applyFill="1" applyBorder="1" applyAlignment="1">
      <alignment horizontal="left" vertical="center" wrapText="1"/>
      <protection/>
    </xf>
    <xf numFmtId="168" fontId="1" fillId="27" borderId="20" xfId="0" applyNumberFormat="1" applyFont="1" applyFill="1" applyBorder="1" applyAlignment="1">
      <alignment horizontal="left" vertical="center" wrapText="1" indent="1"/>
    </xf>
    <xf numFmtId="168" fontId="1" fillId="27" borderId="12" xfId="0" applyNumberFormat="1" applyFont="1" applyFill="1" applyBorder="1" applyAlignment="1">
      <alignment horizontal="left" vertical="center" wrapText="1" indent="1"/>
    </xf>
    <xf numFmtId="49" fontId="42" fillId="24" borderId="0" xfId="117" applyNumberFormat="1" applyFont="1" applyFill="1" applyBorder="1" applyAlignment="1">
      <alignment horizontal="center" vertical="center" wrapText="1"/>
      <protection/>
    </xf>
    <xf numFmtId="49" fontId="28" fillId="24" borderId="30" xfId="115" applyNumberFormat="1" applyFont="1" applyFill="1" applyBorder="1" applyAlignment="1">
      <alignment horizontal="center" vertical="center" wrapText="1"/>
      <protection/>
    </xf>
    <xf numFmtId="0" fontId="3" fillId="5" borderId="0" xfId="113" applyFont="1">
      <alignment/>
      <protection/>
    </xf>
    <xf numFmtId="49" fontId="28" fillId="24" borderId="33" xfId="115" applyNumberFormat="1" applyFont="1" applyFill="1" applyBorder="1" applyAlignment="1">
      <alignment horizontal="center" vertical="center" wrapText="1"/>
      <protection/>
    </xf>
    <xf numFmtId="49" fontId="28" fillId="29" borderId="34" xfId="115" applyNumberFormat="1" applyFont="1" applyFill="1" applyBorder="1" applyAlignment="1">
      <alignment horizontal="center" vertical="center" wrapText="1"/>
      <protection/>
    </xf>
    <xf numFmtId="49" fontId="28" fillId="29" borderId="31" xfId="115" applyNumberFormat="1" applyFont="1" applyFill="1" applyBorder="1" applyAlignment="1">
      <alignment horizontal="center" vertical="center" wrapText="1"/>
      <protection/>
    </xf>
    <xf numFmtId="49" fontId="28" fillId="29" borderId="35" xfId="115" applyNumberFormat="1" applyFont="1" applyFill="1" applyBorder="1" applyAlignment="1">
      <alignment horizontal="center" vertical="center" wrapText="1"/>
      <protection/>
    </xf>
    <xf numFmtId="49" fontId="3" fillId="30" borderId="34" xfId="115" applyNumberFormat="1" applyFont="1" applyFill="1" applyBorder="1" applyAlignment="1">
      <alignment horizontal="center" vertical="center" wrapText="1"/>
      <protection/>
    </xf>
    <xf numFmtId="49" fontId="3" fillId="30" borderId="31" xfId="115" applyNumberFormat="1" applyFont="1" applyFill="1" applyBorder="1" applyAlignment="1">
      <alignment horizontal="center" vertical="center" wrapText="1"/>
      <protection/>
    </xf>
    <xf numFmtId="49" fontId="3" fillId="30" borderId="35" xfId="115" applyNumberFormat="1" applyFont="1" applyFill="1" applyBorder="1" applyAlignment="1">
      <alignment horizontal="center" vertical="center" wrapText="1"/>
      <protection/>
    </xf>
    <xf numFmtId="49" fontId="28" fillId="31" borderId="10" xfId="115" applyNumberFormat="1" applyFont="1" applyFill="1" applyBorder="1" applyAlignment="1">
      <alignment horizontal="center" vertical="center" wrapText="1"/>
      <protection/>
    </xf>
    <xf numFmtId="49" fontId="28" fillId="32" borderId="10" xfId="115" applyNumberFormat="1" applyFont="1" applyFill="1" applyBorder="1" applyAlignment="1">
      <alignment horizontal="center" vertical="center" wrapText="1"/>
      <protection/>
    </xf>
    <xf numFmtId="0" fontId="1" fillId="5" borderId="0" xfId="113" applyFont="1">
      <alignment/>
      <protection/>
    </xf>
    <xf numFmtId="0" fontId="32" fillId="0" borderId="10" xfId="0" applyNumberFormat="1" applyFont="1" applyFill="1" applyBorder="1" applyAlignment="1" applyProtection="1">
      <alignment horizontal="center" wrapText="1"/>
      <protection locked="0"/>
    </xf>
    <xf numFmtId="0" fontId="32" fillId="22" borderId="10" xfId="0" applyNumberFormat="1" applyFont="1" applyFill="1" applyBorder="1" applyAlignment="1" applyProtection="1">
      <alignment/>
      <protection locked="0"/>
    </xf>
    <xf numFmtId="0" fontId="32" fillId="33" borderId="10" xfId="0" applyNumberFormat="1" applyFont="1" applyFill="1" applyBorder="1" applyAlignment="1" applyProtection="1">
      <alignment/>
      <protection locked="0"/>
    </xf>
    <xf numFmtId="49" fontId="28" fillId="24" borderId="24" xfId="115" applyNumberFormat="1" applyFont="1" applyFill="1" applyBorder="1" applyAlignment="1">
      <alignment horizontal="center" vertical="center" wrapText="1"/>
      <protection/>
    </xf>
    <xf numFmtId="49" fontId="28" fillId="29" borderId="10" xfId="115" applyNumberFormat="1" applyFont="1" applyFill="1" applyBorder="1" applyAlignment="1">
      <alignment horizontal="center" vertical="center" wrapText="1"/>
      <protection/>
    </xf>
    <xf numFmtId="49" fontId="3" fillId="30" borderId="10" xfId="115" applyNumberFormat="1" applyFont="1" applyFill="1" applyBorder="1" applyAlignment="1">
      <alignment horizontal="center" vertical="center" wrapText="1"/>
      <protection/>
    </xf>
    <xf numFmtId="49" fontId="28" fillId="17" borderId="10" xfId="115" applyNumberFormat="1" applyFont="1" applyFill="1" applyBorder="1" applyAlignment="1">
      <alignment horizontal="center" vertical="center" wrapText="1"/>
      <protection/>
    </xf>
    <xf numFmtId="49" fontId="3" fillId="27" borderId="10" xfId="115" applyNumberFormat="1" applyFont="1" applyFill="1" applyBorder="1" applyAlignment="1">
      <alignment horizontal="center" vertical="center" wrapText="1"/>
      <protection/>
    </xf>
    <xf numFmtId="49" fontId="3" fillId="34" borderId="10" xfId="115" applyNumberFormat="1" applyFont="1" applyFill="1" applyBorder="1" applyAlignment="1">
      <alignment horizontal="center" vertical="center" wrapText="1"/>
      <protection/>
    </xf>
    <xf numFmtId="49" fontId="28" fillId="35" borderId="10" xfId="115" applyNumberFormat="1" applyFont="1" applyFill="1" applyBorder="1" applyAlignment="1">
      <alignment horizontal="center" vertical="center" wrapText="1"/>
      <protection/>
    </xf>
    <xf numFmtId="49" fontId="28" fillId="36" borderId="10" xfId="115" applyNumberFormat="1" applyFont="1" applyFill="1" applyBorder="1" applyAlignment="1">
      <alignment horizontal="center" vertical="center" wrapText="1"/>
      <protection/>
    </xf>
    <xf numFmtId="49" fontId="28" fillId="37" borderId="10" xfId="115" applyNumberFormat="1" applyFont="1" applyFill="1" applyBorder="1" applyAlignment="1">
      <alignment horizontal="center" vertical="center" wrapText="1"/>
      <protection/>
    </xf>
    <xf numFmtId="49" fontId="3" fillId="38" borderId="10" xfId="115" applyNumberFormat="1" applyFont="1" applyFill="1" applyBorder="1" applyAlignment="1">
      <alignment horizontal="center" vertical="center" wrapText="1"/>
      <protection/>
    </xf>
    <xf numFmtId="49" fontId="3" fillId="30" borderId="12" xfId="115" applyNumberFormat="1" applyFont="1" applyFill="1" applyBorder="1" applyAlignment="1">
      <alignment horizontal="center" vertical="center" wrapText="1"/>
      <protection/>
    </xf>
    <xf numFmtId="49" fontId="3" fillId="31" borderId="12" xfId="115" applyNumberFormat="1" applyFont="1" applyFill="1" applyBorder="1" applyAlignment="1">
      <alignment horizontal="center" vertical="center" wrapText="1"/>
      <protection/>
    </xf>
    <xf numFmtId="49" fontId="3" fillId="17" borderId="11" xfId="115" applyNumberFormat="1" applyFont="1" applyFill="1" applyBorder="1" applyAlignment="1">
      <alignment horizontal="center" vertical="center" wrapText="1"/>
      <protection/>
    </xf>
    <xf numFmtId="49" fontId="3" fillId="17" borderId="12" xfId="115" applyNumberFormat="1" applyFont="1" applyFill="1" applyBorder="1" applyAlignment="1">
      <alignment horizontal="center" vertical="center" wrapText="1"/>
      <protection/>
    </xf>
    <xf numFmtId="49" fontId="3" fillId="17" borderId="20" xfId="115" applyNumberFormat="1" applyFont="1" applyFill="1" applyBorder="1" applyAlignment="1">
      <alignment horizontal="center" vertical="center" wrapText="1"/>
      <protection/>
    </xf>
    <xf numFmtId="49" fontId="3" fillId="27" borderId="11" xfId="115" applyNumberFormat="1" applyFont="1" applyFill="1" applyBorder="1" applyAlignment="1">
      <alignment horizontal="center" vertical="center" wrapText="1"/>
      <protection/>
    </xf>
    <xf numFmtId="49" fontId="3" fillId="27" borderId="12" xfId="115" applyNumberFormat="1" applyFont="1" applyFill="1" applyBorder="1" applyAlignment="1">
      <alignment horizontal="center" vertical="center" wrapText="1"/>
      <protection/>
    </xf>
    <xf numFmtId="49" fontId="3" fillId="27" borderId="20" xfId="115" applyNumberFormat="1" applyFont="1" applyFill="1" applyBorder="1" applyAlignment="1">
      <alignment horizontal="center" vertical="center" wrapText="1"/>
      <protection/>
    </xf>
    <xf numFmtId="49" fontId="3" fillId="34" borderId="11" xfId="115" applyNumberFormat="1" applyFont="1" applyFill="1" applyBorder="1" applyAlignment="1">
      <alignment horizontal="center" vertical="center" wrapText="1"/>
      <protection/>
    </xf>
    <xf numFmtId="49" fontId="3" fillId="34" borderId="12" xfId="115" applyNumberFormat="1" applyFont="1" applyFill="1" applyBorder="1" applyAlignment="1">
      <alignment horizontal="center" vertical="center" wrapText="1"/>
      <protection/>
    </xf>
    <xf numFmtId="49" fontId="3" fillId="34" borderId="20" xfId="115" applyNumberFormat="1" applyFont="1" applyFill="1" applyBorder="1" applyAlignment="1">
      <alignment horizontal="center" vertical="center" wrapText="1"/>
      <protection/>
    </xf>
    <xf numFmtId="49" fontId="3" fillId="32" borderId="12" xfId="115" applyNumberFormat="1" applyFont="1" applyFill="1" applyBorder="1" applyAlignment="1">
      <alignment horizontal="center" vertical="center" wrapText="1"/>
      <protection/>
    </xf>
    <xf numFmtId="49" fontId="3" fillId="35" borderId="11" xfId="115" applyNumberFormat="1" applyFont="1" applyFill="1" applyBorder="1" applyAlignment="1">
      <alignment horizontal="center" vertical="center" wrapText="1"/>
      <protection/>
    </xf>
    <xf numFmtId="49" fontId="3" fillId="35" borderId="12" xfId="115" applyNumberFormat="1" applyFont="1" applyFill="1" applyBorder="1" applyAlignment="1">
      <alignment horizontal="center" vertical="center" wrapText="1"/>
      <protection/>
    </xf>
    <xf numFmtId="49" fontId="3" fillId="35" borderId="20" xfId="115" applyNumberFormat="1" applyFont="1" applyFill="1" applyBorder="1" applyAlignment="1">
      <alignment horizontal="center" vertical="center" wrapText="1"/>
      <protection/>
    </xf>
    <xf numFmtId="49" fontId="3" fillId="36" borderId="11" xfId="115" applyNumberFormat="1" applyFont="1" applyFill="1" applyBorder="1" applyAlignment="1">
      <alignment horizontal="center" vertical="center" wrapText="1"/>
      <protection/>
    </xf>
    <xf numFmtId="49" fontId="3" fillId="36" borderId="12" xfId="115" applyNumberFormat="1" applyFont="1" applyFill="1" applyBorder="1" applyAlignment="1">
      <alignment horizontal="center" vertical="center" wrapText="1"/>
      <protection/>
    </xf>
    <xf numFmtId="49" fontId="3" fillId="36" borderId="20" xfId="115" applyNumberFormat="1" applyFont="1" applyFill="1" applyBorder="1" applyAlignment="1">
      <alignment horizontal="center" vertical="center" wrapText="1"/>
      <protection/>
    </xf>
    <xf numFmtId="49" fontId="3" fillId="37" borderId="11" xfId="115" applyNumberFormat="1" applyFont="1" applyFill="1" applyBorder="1" applyAlignment="1">
      <alignment horizontal="center" vertical="center" wrapText="1"/>
      <protection/>
    </xf>
    <xf numFmtId="49" fontId="3" fillId="37" borderId="12" xfId="115" applyNumberFormat="1" applyFont="1" applyFill="1" applyBorder="1" applyAlignment="1">
      <alignment horizontal="center" vertical="center" wrapText="1"/>
      <protection/>
    </xf>
    <xf numFmtId="49" fontId="3" fillId="37" borderId="20" xfId="115" applyNumberFormat="1" applyFont="1" applyFill="1" applyBorder="1" applyAlignment="1">
      <alignment horizontal="center" vertical="center" wrapText="1"/>
      <protection/>
    </xf>
    <xf numFmtId="49" fontId="3" fillId="38" borderId="11" xfId="115" applyNumberFormat="1" applyFont="1" applyFill="1" applyBorder="1" applyAlignment="1">
      <alignment horizontal="center" vertical="center" wrapText="1"/>
      <protection/>
    </xf>
    <xf numFmtId="49" fontId="3" fillId="38" borderId="12" xfId="115" applyNumberFormat="1" applyFont="1" applyFill="1" applyBorder="1" applyAlignment="1">
      <alignment horizontal="center" vertical="center" wrapText="1"/>
      <protection/>
    </xf>
    <xf numFmtId="49" fontId="3" fillId="38" borderId="20" xfId="115" applyNumberFormat="1" applyFont="1" applyFill="1" applyBorder="1" applyAlignment="1">
      <alignment horizontal="center" vertical="center" wrapText="1"/>
      <protection/>
    </xf>
    <xf numFmtId="49" fontId="8" fillId="24" borderId="10" xfId="115" applyNumberFormat="1" applyFont="1" applyFill="1" applyBorder="1" applyAlignment="1">
      <alignment horizontal="left" vertical="center" wrapText="1" indent="1"/>
      <protection/>
    </xf>
    <xf numFmtId="43" fontId="32" fillId="21" borderId="0" xfId="75" applyFont="1" applyFill="1" applyBorder="1" applyAlignment="1" applyProtection="1">
      <alignment horizontal="right"/>
      <protection locked="0"/>
    </xf>
    <xf numFmtId="43" fontId="1" fillId="4" borderId="10" xfId="75" applyFont="1" applyFill="1" applyBorder="1" applyAlignment="1">
      <alignment horizontal="right"/>
    </xf>
    <xf numFmtId="43" fontId="32" fillId="21" borderId="36" xfId="75" applyFont="1" applyFill="1" applyBorder="1" applyAlignment="1" applyProtection="1">
      <alignment horizontal="right"/>
      <protection locked="0"/>
    </xf>
    <xf numFmtId="49" fontId="28" fillId="24" borderId="10" xfId="115" applyNumberFormat="1" applyFont="1" applyFill="1" applyBorder="1" applyAlignment="1">
      <alignment horizontal="left" vertical="center" wrapText="1" indent="1"/>
      <protection/>
    </xf>
    <xf numFmtId="49" fontId="3" fillId="27" borderId="11" xfId="115" applyNumberFormat="1" applyFont="1" applyFill="1" applyBorder="1" applyAlignment="1">
      <alignment horizontal="left" vertical="center" wrapText="1"/>
      <protection/>
    </xf>
    <xf numFmtId="1" fontId="0" fillId="24" borderId="0" xfId="0" applyFill="1" applyAlignment="1">
      <alignment/>
    </xf>
    <xf numFmtId="1" fontId="0" fillId="24" borderId="0" xfId="0" applyFill="1" applyAlignment="1">
      <alignment horizontal="center"/>
    </xf>
    <xf numFmtId="0" fontId="4" fillId="5" borderId="21" xfId="110" applyFont="1" applyBorder="1" applyAlignment="1" applyProtection="1">
      <alignment/>
      <protection locked="0"/>
    </xf>
    <xf numFmtId="0" fontId="1" fillId="5" borderId="22" xfId="110" applyBorder="1" applyAlignment="1">
      <alignment/>
      <protection/>
    </xf>
    <xf numFmtId="0" fontId="1" fillId="5" borderId="23" xfId="110" applyBorder="1" applyAlignment="1">
      <alignment/>
      <protection/>
    </xf>
    <xf numFmtId="0" fontId="8" fillId="24" borderId="0" xfId="113" applyFont="1" applyFill="1" applyBorder="1" applyAlignment="1">
      <alignment horizontal="right" indent="1"/>
      <protection/>
    </xf>
    <xf numFmtId="0" fontId="8" fillId="24" borderId="36" xfId="113" applyFont="1" applyFill="1" applyBorder="1" applyAlignment="1">
      <alignment horizontal="right" indent="1"/>
      <protection/>
    </xf>
    <xf numFmtId="0" fontId="81" fillId="4" borderId="11" xfId="113" applyFont="1" applyFill="1" applyBorder="1" applyAlignment="1" applyProtection="1">
      <alignment horizontal="left"/>
      <protection locked="0"/>
    </xf>
    <xf numFmtId="0" fontId="81" fillId="4" borderId="12" xfId="113" applyFont="1" applyFill="1" applyBorder="1" applyAlignment="1" applyProtection="1">
      <alignment horizontal="left"/>
      <protection locked="0"/>
    </xf>
    <xf numFmtId="0" fontId="81" fillId="4" borderId="20" xfId="113" applyFont="1" applyFill="1" applyBorder="1" applyAlignment="1" applyProtection="1">
      <alignment horizontal="left"/>
      <protection locked="0"/>
    </xf>
    <xf numFmtId="0" fontId="90" fillId="4" borderId="10" xfId="110" applyFont="1" applyFill="1" applyBorder="1" applyAlignment="1">
      <alignment/>
      <protection/>
    </xf>
    <xf numFmtId="0" fontId="81" fillId="4" borderId="10" xfId="110" applyFont="1" applyFill="1" applyBorder="1" applyAlignment="1">
      <alignment/>
      <protection/>
    </xf>
    <xf numFmtId="14" fontId="90" fillId="4" borderId="12" xfId="110" applyNumberFormat="1" applyFont="1" applyFill="1" applyBorder="1" applyAlignment="1">
      <alignment/>
      <protection/>
    </xf>
    <xf numFmtId="14" fontId="81" fillId="4" borderId="12" xfId="109" applyNumberFormat="1" applyFont="1" applyFill="1" applyBorder="1" applyAlignment="1">
      <alignment/>
      <protection/>
    </xf>
    <xf numFmtId="14" fontId="81" fillId="4" borderId="20" xfId="109" applyNumberFormat="1" applyFont="1" applyFill="1" applyBorder="1" applyAlignment="1">
      <alignment/>
      <protection/>
    </xf>
    <xf numFmtId="0" fontId="81" fillId="4" borderId="10" xfId="113" applyFont="1" applyFill="1" applyBorder="1" applyAlignment="1" applyProtection="1">
      <alignment horizontal="left"/>
      <protection locked="0"/>
    </xf>
    <xf numFmtId="0" fontId="81" fillId="5" borderId="12" xfId="113" applyFont="1" applyBorder="1" applyAlignment="1">
      <alignment/>
      <protection/>
    </xf>
    <xf numFmtId="0" fontId="81" fillId="5" borderId="20" xfId="113" applyFont="1" applyBorder="1" applyAlignment="1">
      <alignment/>
      <protection/>
    </xf>
    <xf numFmtId="0" fontId="1" fillId="0" borderId="0" xfId="110" applyFont="1" applyFill="1" applyBorder="1" applyAlignment="1" applyProtection="1">
      <alignment/>
      <protection/>
    </xf>
    <xf numFmtId="0" fontId="1" fillId="5" borderId="0" xfId="110" applyBorder="1" applyAlignment="1">
      <alignment/>
      <protection/>
    </xf>
    <xf numFmtId="0" fontId="7" fillId="0" borderId="0" xfId="110" applyFont="1" applyFill="1" applyAlignment="1">
      <alignment/>
      <protection/>
    </xf>
    <xf numFmtId="0" fontId="1" fillId="0" borderId="0" xfId="109" applyFill="1" applyAlignment="1">
      <alignment/>
      <protection/>
    </xf>
    <xf numFmtId="0" fontId="90" fillId="4" borderId="12" xfId="110" applyFont="1" applyFill="1" applyBorder="1" applyAlignment="1">
      <alignment/>
      <protection/>
    </xf>
    <xf numFmtId="0" fontId="81" fillId="4" borderId="12" xfId="109" applyFont="1" applyFill="1" applyBorder="1" applyAlignment="1">
      <alignment/>
      <protection/>
    </xf>
    <xf numFmtId="0" fontId="81" fillId="4" borderId="20" xfId="109" applyFont="1" applyFill="1" applyBorder="1" applyAlignment="1">
      <alignment/>
      <protection/>
    </xf>
    <xf numFmtId="0" fontId="13" fillId="26" borderId="0" xfId="108" applyFont="1" applyFill="1" applyBorder="1" applyAlignment="1">
      <alignment horizontal="left" vertical="center"/>
      <protection/>
    </xf>
    <xf numFmtId="1" fontId="3" fillId="3" borderId="12" xfId="0" applyFont="1" applyFill="1" applyBorder="1" applyAlignment="1">
      <alignment horizontal="left" vertical="center"/>
    </xf>
    <xf numFmtId="0" fontId="4" fillId="0" borderId="0" xfId="114" applyFont="1" applyFill="1" applyBorder="1" applyAlignment="1">
      <alignment horizontal="left" vertical="center"/>
      <protection/>
    </xf>
    <xf numFmtId="2" fontId="28" fillId="24" borderId="11" xfId="113" applyNumberFormat="1" applyFont="1" applyFill="1" applyBorder="1" applyAlignment="1">
      <alignment horizontal="center" vertical="center" wrapText="1"/>
      <protection/>
    </xf>
    <xf numFmtId="2" fontId="28" fillId="24" borderId="12" xfId="113" applyNumberFormat="1" applyFont="1" applyFill="1" applyBorder="1" applyAlignment="1">
      <alignment horizontal="center" vertical="center" wrapText="1"/>
      <protection/>
    </xf>
    <xf numFmtId="2" fontId="28" fillId="24" borderId="20" xfId="113" applyNumberFormat="1" applyFont="1" applyFill="1" applyBorder="1" applyAlignment="1">
      <alignment horizontal="center" vertical="center" wrapText="1"/>
      <protection/>
    </xf>
    <xf numFmtId="0" fontId="2" fillId="0" borderId="0" xfId="112" applyFont="1" applyFill="1" applyAlignment="1">
      <alignment horizontal="left"/>
      <protection/>
    </xf>
    <xf numFmtId="0" fontId="2" fillId="0" borderId="0" xfId="112" applyFont="1" applyFill="1" applyAlignment="1">
      <alignment/>
      <protection/>
    </xf>
    <xf numFmtId="168" fontId="8" fillId="24" borderId="11" xfId="113" applyNumberFormat="1" applyFont="1" applyFill="1" applyBorder="1" applyAlignment="1" quotePrefix="1">
      <alignment horizontal="right" vertical="center" wrapText="1"/>
      <protection/>
    </xf>
    <xf numFmtId="168" fontId="8" fillId="24" borderId="20" xfId="113" applyNumberFormat="1" applyFont="1" applyFill="1" applyBorder="1" applyAlignment="1" quotePrefix="1">
      <alignment horizontal="right" vertical="center" wrapText="1"/>
      <protection/>
    </xf>
    <xf numFmtId="0" fontId="2" fillId="5" borderId="0" xfId="115" applyFont="1" applyAlignment="1">
      <alignment/>
      <protection/>
    </xf>
    <xf numFmtId="0" fontId="2" fillId="5" borderId="0" xfId="112" applyFont="1" applyAlignment="1">
      <alignment/>
      <protection/>
    </xf>
    <xf numFmtId="0" fontId="28" fillId="18" borderId="11" xfId="115" applyFont="1" applyFill="1" applyBorder="1" applyAlignment="1">
      <alignment horizontal="right"/>
      <protection/>
    </xf>
    <xf numFmtId="0" fontId="28" fillId="18" borderId="12" xfId="115" applyFont="1" applyFill="1" applyBorder="1" applyAlignment="1">
      <alignment horizontal="right"/>
      <protection/>
    </xf>
    <xf numFmtId="0" fontId="28" fillId="18" borderId="20" xfId="115" applyFont="1" applyFill="1" applyBorder="1" applyAlignment="1">
      <alignment horizontal="right"/>
      <protection/>
    </xf>
    <xf numFmtId="49" fontId="28" fillId="24" borderId="32" xfId="117" applyNumberFormat="1" applyFont="1" applyFill="1" applyBorder="1" applyAlignment="1">
      <alignment horizontal="center" vertical="center" wrapText="1"/>
      <protection/>
    </xf>
    <xf numFmtId="49" fontId="28" fillId="24" borderId="0" xfId="117" applyNumberFormat="1" applyFont="1" applyFill="1" applyBorder="1" applyAlignment="1">
      <alignment horizontal="center" vertical="center" wrapText="1"/>
      <protection/>
    </xf>
    <xf numFmtId="0" fontId="1" fillId="5" borderId="0" xfId="112" applyAlignment="1">
      <alignment/>
      <protection/>
    </xf>
    <xf numFmtId="0" fontId="91" fillId="31" borderId="11" xfId="0" applyNumberFormat="1" applyFont="1" applyFill="1" applyBorder="1" applyAlignment="1" applyProtection="1">
      <alignment horizontal="center" vertical="center"/>
      <protection locked="0"/>
    </xf>
    <xf numFmtId="0" fontId="91" fillId="31" borderId="12" xfId="0" applyNumberFormat="1" applyFont="1" applyFill="1" applyBorder="1" applyAlignment="1" applyProtection="1">
      <alignment horizontal="center" vertical="center"/>
      <protection locked="0"/>
    </xf>
    <xf numFmtId="0" fontId="32" fillId="33" borderId="11" xfId="0" applyNumberFormat="1" applyFont="1" applyFill="1" applyBorder="1" applyAlignment="1" applyProtection="1">
      <alignment horizontal="center"/>
      <protection locked="0"/>
    </xf>
    <xf numFmtId="0" fontId="32" fillId="33" borderId="12" xfId="0" applyNumberFormat="1" applyFont="1" applyFill="1" applyBorder="1" applyAlignment="1" applyProtection="1">
      <alignment horizontal="center"/>
      <protection locked="0"/>
    </xf>
    <xf numFmtId="0" fontId="32" fillId="33" borderId="20" xfId="0" applyNumberFormat="1" applyFont="1" applyFill="1" applyBorder="1" applyAlignment="1" applyProtection="1">
      <alignment horizontal="center"/>
      <protection locked="0"/>
    </xf>
    <xf numFmtId="0" fontId="32" fillId="22" borderId="11" xfId="0" applyNumberFormat="1" applyFont="1" applyFill="1" applyBorder="1" applyAlignment="1" applyProtection="1">
      <alignment horizontal="center"/>
      <protection locked="0"/>
    </xf>
    <xf numFmtId="0" fontId="32" fillId="22" borderId="12" xfId="0" applyNumberFormat="1" applyFont="1" applyFill="1" applyBorder="1" applyAlignment="1" applyProtection="1">
      <alignment horizontal="center"/>
      <protection locked="0"/>
    </xf>
    <xf numFmtId="0" fontId="32" fillId="22" borderId="20" xfId="0" applyNumberFormat="1" applyFont="1" applyFill="1" applyBorder="1" applyAlignment="1" applyProtection="1">
      <alignment horizontal="center"/>
      <protection locked="0"/>
    </xf>
    <xf numFmtId="0" fontId="91" fillId="32" borderId="12" xfId="0" applyNumberFormat="1" applyFont="1" applyFill="1" applyBorder="1" applyAlignment="1" applyProtection="1">
      <alignment horizontal="center" vertical="center"/>
      <protection locked="0"/>
    </xf>
    <xf numFmtId="0" fontId="91" fillId="32" borderId="20" xfId="0" applyNumberFormat="1" applyFont="1" applyFill="1" applyBorder="1" applyAlignment="1" applyProtection="1">
      <alignment horizontal="center" vertical="center"/>
      <protection locked="0"/>
    </xf>
    <xf numFmtId="49" fontId="3" fillId="34" borderId="11" xfId="115" applyNumberFormat="1" applyFont="1" applyFill="1" applyBorder="1" applyAlignment="1">
      <alignment horizontal="center" vertical="center" wrapText="1"/>
      <protection/>
    </xf>
    <xf numFmtId="49" fontId="3" fillId="34" borderId="12" xfId="115" applyNumberFormat="1" applyFont="1" applyFill="1" applyBorder="1" applyAlignment="1">
      <alignment horizontal="center" vertical="center" wrapText="1"/>
      <protection/>
    </xf>
    <xf numFmtId="49" fontId="3" fillId="34" borderId="20" xfId="115" applyNumberFormat="1" applyFont="1" applyFill="1" applyBorder="1" applyAlignment="1">
      <alignment horizontal="center" vertical="center" wrapText="1"/>
      <protection/>
    </xf>
    <xf numFmtId="0" fontId="43" fillId="30" borderId="37" xfId="0" applyNumberFormat="1" applyFont="1" applyFill="1" applyBorder="1" applyAlignment="1" applyProtection="1">
      <alignment horizontal="center" vertical="center"/>
      <protection locked="0"/>
    </xf>
    <xf numFmtId="0" fontId="43" fillId="30" borderId="13" xfId="0" applyNumberFormat="1" applyFont="1" applyFill="1" applyBorder="1" applyAlignment="1" applyProtection="1">
      <alignment horizontal="center" vertical="center"/>
      <protection locked="0"/>
    </xf>
    <xf numFmtId="0" fontId="43" fillId="30" borderId="14" xfId="0" applyNumberFormat="1" applyFont="1" applyFill="1" applyBorder="1" applyAlignment="1" applyProtection="1">
      <alignment horizontal="center" vertical="center"/>
      <protection locked="0"/>
    </xf>
    <xf numFmtId="49" fontId="3" fillId="27" borderId="11" xfId="115" applyNumberFormat="1" applyFont="1" applyFill="1" applyBorder="1" applyAlignment="1">
      <alignment horizontal="center" vertical="center" wrapText="1"/>
      <protection/>
    </xf>
    <xf numFmtId="49" fontId="3" fillId="27" borderId="12" xfId="115" applyNumberFormat="1" applyFont="1" applyFill="1" applyBorder="1" applyAlignment="1">
      <alignment horizontal="center" vertical="center" wrapText="1"/>
      <protection/>
    </xf>
    <xf numFmtId="49" fontId="3" fillId="27" borderId="20" xfId="115" applyNumberFormat="1" applyFont="1" applyFill="1" applyBorder="1" applyAlignment="1">
      <alignment horizontal="center" vertical="center" wrapText="1"/>
      <protection/>
    </xf>
    <xf numFmtId="49" fontId="28" fillId="17" borderId="11" xfId="115" applyNumberFormat="1" applyFont="1" applyFill="1" applyBorder="1" applyAlignment="1">
      <alignment horizontal="center" vertical="center" wrapText="1"/>
      <protection/>
    </xf>
    <xf numFmtId="49" fontId="28" fillId="17" borderId="12" xfId="115" applyNumberFormat="1" applyFont="1" applyFill="1" applyBorder="1" applyAlignment="1">
      <alignment horizontal="center" vertical="center" wrapText="1"/>
      <protection/>
    </xf>
    <xf numFmtId="49" fontId="28" fillId="17" borderId="20" xfId="115" applyNumberFormat="1" applyFont="1" applyFill="1" applyBorder="1" applyAlignment="1">
      <alignment horizontal="center" vertical="center" wrapText="1"/>
      <protection/>
    </xf>
    <xf numFmtId="49" fontId="3" fillId="38" borderId="11" xfId="115" applyNumberFormat="1" applyFont="1" applyFill="1" applyBorder="1" applyAlignment="1">
      <alignment horizontal="center" vertical="center" wrapText="1"/>
      <protection/>
    </xf>
    <xf numFmtId="49" fontId="3" fillId="38" borderId="12" xfId="115" applyNumberFormat="1" applyFont="1" applyFill="1" applyBorder="1" applyAlignment="1">
      <alignment horizontal="center" vertical="center" wrapText="1"/>
      <protection/>
    </xf>
    <xf numFmtId="49" fontId="3" fillId="38" borderId="20" xfId="115" applyNumberFormat="1" applyFont="1" applyFill="1" applyBorder="1" applyAlignment="1">
      <alignment horizontal="center" vertical="center" wrapText="1"/>
      <protection/>
    </xf>
    <xf numFmtId="49" fontId="28" fillId="37" borderId="11" xfId="115" applyNumberFormat="1" applyFont="1" applyFill="1" applyBorder="1" applyAlignment="1">
      <alignment horizontal="center" vertical="center" wrapText="1"/>
      <protection/>
    </xf>
    <xf numFmtId="49" fontId="28" fillId="37" borderId="12" xfId="115" applyNumberFormat="1" applyFont="1" applyFill="1" applyBorder="1" applyAlignment="1">
      <alignment horizontal="center" vertical="center" wrapText="1"/>
      <protection/>
    </xf>
    <xf numFmtId="49" fontId="28" fillId="37" borderId="20" xfId="115" applyNumberFormat="1" applyFont="1" applyFill="1" applyBorder="1" applyAlignment="1">
      <alignment horizontal="center" vertical="center" wrapText="1"/>
      <protection/>
    </xf>
    <xf numFmtId="49" fontId="28" fillId="36" borderId="11" xfId="115" applyNumberFormat="1" applyFont="1" applyFill="1" applyBorder="1" applyAlignment="1">
      <alignment horizontal="center" vertical="center" wrapText="1"/>
      <protection/>
    </xf>
    <xf numFmtId="49" fontId="28" fillId="36" borderId="12" xfId="115" applyNumberFormat="1" applyFont="1" applyFill="1" applyBorder="1" applyAlignment="1">
      <alignment horizontal="center" vertical="center" wrapText="1"/>
      <protection/>
    </xf>
    <xf numFmtId="49" fontId="28" fillId="36" borderId="20" xfId="115" applyNumberFormat="1" applyFont="1" applyFill="1" applyBorder="1" applyAlignment="1">
      <alignment horizontal="center" vertical="center" wrapText="1"/>
      <protection/>
    </xf>
    <xf numFmtId="49" fontId="28" fillId="35" borderId="11" xfId="115" applyNumberFormat="1" applyFont="1" applyFill="1" applyBorder="1" applyAlignment="1">
      <alignment horizontal="center" vertical="center" wrapText="1"/>
      <protection/>
    </xf>
    <xf numFmtId="49" fontId="28" fillId="35" borderId="12" xfId="115" applyNumberFormat="1" applyFont="1" applyFill="1" applyBorder="1" applyAlignment="1">
      <alignment horizontal="center" vertical="center" wrapText="1"/>
      <protection/>
    </xf>
    <xf numFmtId="49" fontId="28" fillId="35" borderId="20" xfId="115" applyNumberFormat="1" applyFont="1" applyFill="1" applyBorder="1" applyAlignment="1">
      <alignment horizontal="center" vertical="center" wrapText="1"/>
      <protection/>
    </xf>
    <xf numFmtId="0" fontId="91" fillId="29" borderId="37" xfId="0" applyNumberFormat="1" applyFont="1" applyFill="1" applyBorder="1" applyAlignment="1" applyProtection="1">
      <alignment horizontal="center" vertical="center"/>
      <protection locked="0"/>
    </xf>
    <xf numFmtId="0" fontId="91" fillId="29" borderId="13" xfId="0" applyNumberFormat="1" applyFont="1" applyFill="1" applyBorder="1" applyAlignment="1" applyProtection="1">
      <alignment horizontal="center" vertical="center"/>
      <protection locked="0"/>
    </xf>
    <xf numFmtId="0" fontId="91" fillId="29" borderId="14" xfId="0" applyNumberFormat="1" applyFont="1" applyFill="1" applyBorder="1" applyAlignment="1" applyProtection="1">
      <alignment horizontal="center" vertical="center"/>
      <protection locked="0"/>
    </xf>
    <xf numFmtId="167" fontId="1" fillId="4" borderId="10" xfId="112" applyNumberFormat="1" applyFont="1" applyFill="1" applyBorder="1" applyAlignment="1">
      <alignment horizontal="left"/>
      <protection/>
    </xf>
    <xf numFmtId="168" fontId="28" fillId="24" borderId="11" xfId="112" applyNumberFormat="1" applyFont="1" applyFill="1" applyBorder="1" applyAlignment="1" quotePrefix="1">
      <alignment horizontal="left" vertical="center" wrapText="1"/>
      <protection/>
    </xf>
    <xf numFmtId="168" fontId="28" fillId="24" borderId="12" xfId="112" applyNumberFormat="1" applyFont="1" applyFill="1" applyBorder="1" applyAlignment="1" quotePrefix="1">
      <alignment horizontal="left" vertical="center" wrapText="1"/>
      <protection/>
    </xf>
    <xf numFmtId="168" fontId="28" fillId="24" borderId="20" xfId="112" applyNumberFormat="1" applyFont="1" applyFill="1" applyBorder="1" applyAlignment="1" quotePrefix="1">
      <alignment horizontal="left" vertical="center" wrapText="1"/>
      <protection/>
    </xf>
  </cellXfs>
  <cellStyles count="12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lockout" xfId="65"/>
    <cellStyle name="Blockout 2" xfId="66"/>
    <cellStyle name="Blockout 2 2" xfId="67"/>
    <cellStyle name="Blockout 3" xfId="68"/>
    <cellStyle name="Calculation" xfId="69"/>
    <cellStyle name="Calculation 2" xfId="70"/>
    <cellStyle name="Check Cell" xfId="71"/>
    <cellStyle name="Check Cell 2" xfId="72"/>
    <cellStyle name="Comma" xfId="73"/>
    <cellStyle name="Comma [0]" xfId="74"/>
    <cellStyle name="Comma 2" xfId="75"/>
    <cellStyle name="Comma 2 2" xfId="76"/>
    <cellStyle name="Comma 3" xfId="77"/>
    <cellStyle name="Currency" xfId="78"/>
    <cellStyle name="Currency [0]" xfId="79"/>
    <cellStyle name="Explanatory Text" xfId="80"/>
    <cellStyle name="Followed Hyperlink" xfId="81"/>
    <cellStyle name="Good" xfId="82"/>
    <cellStyle name="Good 2" xfId="83"/>
    <cellStyle name="Heading 1" xfId="84"/>
    <cellStyle name="Heading 2" xfId="85"/>
    <cellStyle name="Heading 3" xfId="86"/>
    <cellStyle name="Heading 4" xfId="87"/>
    <cellStyle name="Hyperlink" xfId="88"/>
    <cellStyle name="Input" xfId="89"/>
    <cellStyle name="Input 2" xfId="90"/>
    <cellStyle name="Input1" xfId="91"/>
    <cellStyle name="Input1 2" xfId="92"/>
    <cellStyle name="Input1 2 2" xfId="93"/>
    <cellStyle name="Input1 3" xfId="94"/>
    <cellStyle name="Input2" xfId="95"/>
    <cellStyle name="Input2 2" xfId="96"/>
    <cellStyle name="Input3" xfId="97"/>
    <cellStyle name="Input3 2" xfId="98"/>
    <cellStyle name="Input3 2 2" xfId="99"/>
    <cellStyle name="Input3 3" xfId="100"/>
    <cellStyle name="Linked Cell" xfId="101"/>
    <cellStyle name="Neutral" xfId="102"/>
    <cellStyle name="Neutral 2" xfId="103"/>
    <cellStyle name="Normal 2" xfId="104"/>
    <cellStyle name="Normal 2 2" xfId="105"/>
    <cellStyle name="Normal 3" xfId="106"/>
    <cellStyle name="Normal 3 2" xfId="107"/>
    <cellStyle name="Normal_2010 06 02 - Urgent RIN for Vic DNSPs revised proposals" xfId="108"/>
    <cellStyle name="Normal_2010 06 22 - AA - Scheme Templates for data collection" xfId="109"/>
    <cellStyle name="Normal_2010 06 22 - IE - Scheme Template for data collection" xfId="110"/>
    <cellStyle name="Normal_Book1" xfId="111"/>
    <cellStyle name="Normal_D11 2371025  Financial information - 2012 Draft RIN - Ausgrid" xfId="112"/>
    <cellStyle name="Normal_D11 2371025  Financial information - 2012 Draft RIN - Ausgrid 2" xfId="113"/>
    <cellStyle name="Normal_D12 1569  Opex, DMIS, EBSS - 2012 draft RIN - Ausgrid" xfId="114"/>
    <cellStyle name="Normal_D12 16703  Overheads, Avoided Cost, ACS, Demand and Revenue - 2012 draft RIN - Ausgrid" xfId="115"/>
    <cellStyle name="Normal_D12 16703  Overheads, Avoided Cost, ACS, Demand and Revenue - 2012 draft RIN - Ausgrid 2" xfId="116"/>
    <cellStyle name="Normal_Sheet1" xfId="117"/>
    <cellStyle name="Note" xfId="118"/>
    <cellStyle name="Note 2" xfId="119"/>
    <cellStyle name="Output" xfId="120"/>
    <cellStyle name="Output 2" xfId="121"/>
    <cellStyle name="Percent" xfId="122"/>
    <cellStyle name="Percent 2" xfId="123"/>
    <cellStyle name="Style 1" xfId="124"/>
    <cellStyle name="Style 1 2" xfId="125"/>
    <cellStyle name="Style 1 2 2" xfId="126"/>
    <cellStyle name="Style 1 3" xfId="127"/>
    <cellStyle name="Subtitle" xfId="128"/>
    <cellStyle name="Table Heading" xfId="129"/>
    <cellStyle name="Table Text" xfId="130"/>
    <cellStyle name="Table Text With Lines" xfId="131"/>
    <cellStyle name="Table Total Row" xfId="132"/>
    <cellStyle name="Title" xfId="133"/>
    <cellStyle name="Total" xfId="134"/>
    <cellStyle name="Warning Text" xfId="135"/>
  </cellStyles>
  <dxfs count="2">
    <dxf>
      <font>
        <b/>
        <i val="0"/>
        <color rgb="FFFFFFFF"/>
      </font>
      <fill>
        <patternFill>
          <bgColor theme="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 val="0"/>
        <i val="0"/>
        <name val="Calibri"/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</dxfs>
  <tableStyles count="1" defaultTableStyle="TableStyleMedium2" defaultPivotStyle="PivotStyleLight16">
    <tableStyle name="ERA Table Grid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Relationship Id="rId2" Type="http://schemas.openxmlformats.org/officeDocument/2006/relationships/image" Target="../media/image2.png" /><Relationship Id="rId3" Type="http://schemas.openxmlformats.org/officeDocument/2006/relationships/hyperlink" Target="#Contents!A1" /><Relationship Id="rId4" Type="http://schemas.openxmlformats.org/officeDocument/2006/relationships/hyperlink" Target="#Contents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Cover!A1" /><Relationship Id="rId2" Type="http://schemas.openxmlformats.org/officeDocument/2006/relationships/hyperlink" Target="#'1. Pipeline information'!A1" /><Relationship Id="rId3" Type="http://schemas.openxmlformats.org/officeDocument/2006/relationships/hyperlink" Target="#'2. Revenues and expenses'!Print_Area" /><Relationship Id="rId4" Type="http://schemas.openxmlformats.org/officeDocument/2006/relationships/hyperlink" Target="#'2.3 Indirect revenue'!Print_Area" /><Relationship Id="rId5" Type="http://schemas.openxmlformats.org/officeDocument/2006/relationships/hyperlink" Target="#'2.2 Revenue contributions '!Print_Area" /><Relationship Id="rId6" Type="http://schemas.openxmlformats.org/officeDocument/2006/relationships/hyperlink" Target="#'1.1 Financial summary'!A1" /><Relationship Id="rId7" Type="http://schemas.openxmlformats.org/officeDocument/2006/relationships/hyperlink" Target="#'2.4 Shared costs'!Print_Area" /><Relationship Id="rId8" Type="http://schemas.openxmlformats.org/officeDocument/2006/relationships/hyperlink" Target="#'3. Statement of pipeline assets'!Print_Area" /><Relationship Id="rId9" Type="http://schemas.openxmlformats.org/officeDocument/2006/relationships/hyperlink" Target="#'5. Weighted average price'!Print_Area" /><Relationship Id="rId10" Type="http://schemas.openxmlformats.org/officeDocument/2006/relationships/hyperlink" Target="#'6. Notes'!Print_Area" /><Relationship Id="rId11" Type="http://schemas.openxmlformats.org/officeDocument/2006/relationships/hyperlink" Target="#'3.1 Pipeline asset useful life'!Print_Area" /><Relationship Id="rId12" Type="http://schemas.openxmlformats.org/officeDocument/2006/relationships/hyperlink" Target="#'2.1 Revenue by service'!Print_Area" /><Relationship Id="rId13" Type="http://schemas.openxmlformats.org/officeDocument/2006/relationships/hyperlink" Target="#'4 Recovered capital'!Print_Area" /><Relationship Id="rId14" Type="http://schemas.openxmlformats.org/officeDocument/2006/relationships/hyperlink" Target="#'5.1 Exempt WAP services'!Print_Area" /><Relationship Id="rId15" Type="http://schemas.openxmlformats.org/officeDocument/2006/relationships/hyperlink" Target="#'3.2 Shared supporting assets'!Print_Area" /><Relationship Id="rId16" Type="http://schemas.openxmlformats.org/officeDocument/2006/relationships/hyperlink" Target="#'4.1 Pipelines capex'!Print_Area" /><Relationship Id="rId17" Type="http://schemas.openxmlformats.org/officeDocument/2006/relationships/hyperlink" Target="#'Amendment record'!A1" /><Relationship Id="rId18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Relationship Id="rId2" Type="http://schemas.openxmlformats.org/officeDocument/2006/relationships/image" Target="../media/image2.png" /><Relationship Id="rId3" Type="http://schemas.openxmlformats.org/officeDocument/2006/relationships/hyperlink" Target="#Contents!A1" /><Relationship Id="rId4" Type="http://schemas.openxmlformats.org/officeDocument/2006/relationships/hyperlink" Target="#Contents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Relationship Id="rId2" Type="http://schemas.openxmlformats.org/officeDocument/2006/relationships/image" Target="../media/image2.png" /><Relationship Id="rId3" Type="http://schemas.openxmlformats.org/officeDocument/2006/relationships/hyperlink" Target="#Contents!A1" /><Relationship Id="rId4" Type="http://schemas.openxmlformats.org/officeDocument/2006/relationships/hyperlink" Target="#Contents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0</xdr:row>
      <xdr:rowOff>76200</xdr:rowOff>
    </xdr:from>
    <xdr:to>
      <xdr:col>8</xdr:col>
      <xdr:colOff>266700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1847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142875</xdr:rowOff>
    </xdr:to>
    <xdr:sp>
      <xdr:nvSpPr>
        <xdr:cNvPr id="1" name="AutoShape 45">
          <a:hlinkClick r:id="rId1"/>
        </xdr:cNvPr>
        <xdr:cNvSpPr>
          <a:spLocks/>
        </xdr:cNvSpPr>
      </xdr:nvSpPr>
      <xdr:spPr>
        <a:xfrm>
          <a:off x="0" y="0"/>
          <a:ext cx="733425" cy="14287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762000</xdr:colOff>
      <xdr:row>1</xdr:row>
      <xdr:rowOff>9525</xdr:rowOff>
    </xdr:to>
    <xdr:sp>
      <xdr:nvSpPr>
        <xdr:cNvPr id="1" name="AutoShape 45">
          <a:hlinkClick r:id="rId1"/>
        </xdr:cNvPr>
        <xdr:cNvSpPr>
          <a:spLocks/>
        </xdr:cNvSpPr>
      </xdr:nvSpPr>
      <xdr:spPr>
        <a:xfrm>
          <a:off x="0" y="0"/>
          <a:ext cx="762000" cy="26670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762000</xdr:colOff>
      <xdr:row>1</xdr:row>
      <xdr:rowOff>9525</xdr:rowOff>
    </xdr:to>
    <xdr:sp>
      <xdr:nvSpPr>
        <xdr:cNvPr id="1" name="AutoShape 45">
          <a:hlinkClick r:id="rId1"/>
        </xdr:cNvPr>
        <xdr:cNvSpPr>
          <a:spLocks/>
        </xdr:cNvSpPr>
      </xdr:nvSpPr>
      <xdr:spPr>
        <a:xfrm>
          <a:off x="0" y="0"/>
          <a:ext cx="762000" cy="26670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>
      <xdr:nvSpPr>
        <xdr:cNvPr id="1" name="AutoShape 45">
          <a:hlinkClick r:id="rId1"/>
        </xdr:cNvPr>
        <xdr:cNvSpPr>
          <a:spLocks/>
        </xdr:cNvSpPr>
      </xdr:nvSpPr>
      <xdr:spPr>
        <a:xfrm>
          <a:off x="0" y="0"/>
          <a:ext cx="762000" cy="26670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762000</xdr:colOff>
      <xdr:row>1</xdr:row>
      <xdr:rowOff>9525</xdr:rowOff>
    </xdr:to>
    <xdr:sp>
      <xdr:nvSpPr>
        <xdr:cNvPr id="1" name="AutoShape 45">
          <a:hlinkClick r:id="rId1"/>
        </xdr:cNvPr>
        <xdr:cNvSpPr>
          <a:spLocks/>
        </xdr:cNvSpPr>
      </xdr:nvSpPr>
      <xdr:spPr>
        <a:xfrm>
          <a:off x="0" y="0"/>
          <a:ext cx="762000" cy="26670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762000</xdr:colOff>
      <xdr:row>1</xdr:row>
      <xdr:rowOff>9525</xdr:rowOff>
    </xdr:to>
    <xdr:sp>
      <xdr:nvSpPr>
        <xdr:cNvPr id="1" name="AutoShape 45">
          <a:hlinkClick r:id="rId1"/>
        </xdr:cNvPr>
        <xdr:cNvSpPr>
          <a:spLocks/>
        </xdr:cNvSpPr>
      </xdr:nvSpPr>
      <xdr:spPr>
        <a:xfrm>
          <a:off x="0" y="0"/>
          <a:ext cx="762000" cy="26670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800100" cy="0"/>
          <a:chOff x="0" y="2"/>
          <a:chExt cx="77" cy="61"/>
        </a:xfrm>
        <a:solidFill>
          <a:srgbClr val="FFFFFF"/>
        </a:solidFill>
      </xdr:grpSpPr>
      <xdr:sp>
        <xdr:nvSpPr>
          <xdr:cNvPr id="2" name="AutoShape 45">
            <a:hlinkClick r:id="rId1"/>
          </xdr:cNvPr>
          <xdr:cNvSpPr>
            <a:spLocks/>
          </xdr:cNvSpPr>
        </xdr:nvSpPr>
        <xdr:spPr>
          <a:xfrm>
            <a:off x="0" y="1"/>
            <a:ext cx="0" cy="0"/>
          </a:xfrm>
          <a:prstGeom prst="bevel">
            <a:avLst/>
          </a:prstGeom>
          <a:solidFill>
            <a:srgbClr val="C0C0C0">
              <a:alpha val="90000"/>
            </a:srgbClr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7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Contents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" y="2"/>
            <a:ext cx="74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4" name="Group 7"/>
        <xdr:cNvGrpSpPr>
          <a:grpSpLocks/>
        </xdr:cNvGrpSpPr>
      </xdr:nvGrpSpPr>
      <xdr:grpSpPr>
        <a:xfrm>
          <a:off x="0" y="0"/>
          <a:ext cx="800100" cy="0"/>
          <a:chOff x="0" y="2"/>
          <a:chExt cx="77" cy="61"/>
        </a:xfrm>
        <a:solidFill>
          <a:srgbClr val="FFFFFF"/>
        </a:solidFill>
      </xdr:grpSpPr>
      <xdr:sp>
        <xdr:nvSpPr>
          <xdr:cNvPr id="5" name="AutoShape 45">
            <a:hlinkClick r:id="rId3"/>
          </xdr:cNvPr>
          <xdr:cNvSpPr>
            <a:spLocks/>
          </xdr:cNvSpPr>
        </xdr:nvSpPr>
        <xdr:spPr>
          <a:xfrm>
            <a:off x="0" y="1"/>
            <a:ext cx="0" cy="0"/>
          </a:xfrm>
          <a:prstGeom prst="bevel">
            <a:avLst/>
          </a:prstGeom>
          <a:solidFill>
            <a:srgbClr val="C0C0C0">
              <a:alpha val="90000"/>
            </a:srgbClr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7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Contents</a:t>
            </a:r>
          </a:p>
        </xdr:txBody>
      </xdr:sp>
      <xdr:pic>
        <xdr:nvPicPr>
          <xdr:cNvPr id="6" name="Picture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" y="2"/>
            <a:ext cx="74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762000</xdr:colOff>
      <xdr:row>1</xdr:row>
      <xdr:rowOff>9525</xdr:rowOff>
    </xdr:to>
    <xdr:sp>
      <xdr:nvSpPr>
        <xdr:cNvPr id="7" name="AutoShape 45">
          <a:hlinkClick r:id="rId4"/>
        </xdr:cNvPr>
        <xdr:cNvSpPr>
          <a:spLocks/>
        </xdr:cNvSpPr>
      </xdr:nvSpPr>
      <xdr:spPr>
        <a:xfrm>
          <a:off x="0" y="0"/>
          <a:ext cx="762000" cy="26670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142875</xdr:rowOff>
    </xdr:to>
    <xdr:sp>
      <xdr:nvSpPr>
        <xdr:cNvPr id="1" name="AutoShape 45">
          <a:hlinkClick r:id="rId1"/>
        </xdr:cNvPr>
        <xdr:cNvSpPr>
          <a:spLocks/>
        </xdr:cNvSpPr>
      </xdr:nvSpPr>
      <xdr:spPr>
        <a:xfrm>
          <a:off x="0" y="0"/>
          <a:ext cx="733425" cy="14287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</xdr:colOff>
      <xdr:row>0</xdr:row>
      <xdr:rowOff>142875</xdr:rowOff>
    </xdr:to>
    <xdr:sp>
      <xdr:nvSpPr>
        <xdr:cNvPr id="1" name="AutoShape 45">
          <a:hlinkClick r:id="rId1"/>
        </xdr:cNvPr>
        <xdr:cNvSpPr>
          <a:spLocks/>
        </xdr:cNvSpPr>
      </xdr:nvSpPr>
      <xdr:spPr>
        <a:xfrm>
          <a:off x="0" y="0"/>
          <a:ext cx="733425" cy="14287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5</xdr:row>
      <xdr:rowOff>19050</xdr:rowOff>
    </xdr:from>
    <xdr:to>
      <xdr:col>4</xdr:col>
      <xdr:colOff>276225</xdr:colOff>
      <xdr:row>8</xdr:row>
      <xdr:rowOff>19050</xdr:rowOff>
    </xdr:to>
    <xdr:sp>
      <xdr:nvSpPr>
        <xdr:cNvPr id="1" name="AutoShape 15">
          <a:hlinkClick r:id="rId1"/>
        </xdr:cNvPr>
        <xdr:cNvSpPr>
          <a:spLocks/>
        </xdr:cNvSpPr>
      </xdr:nvSpPr>
      <xdr:spPr>
        <a:xfrm>
          <a:off x="771525" y="1152525"/>
          <a:ext cx="2524125" cy="571500"/>
        </a:xfrm>
        <a:prstGeom prst="bevel">
          <a:avLst/>
        </a:prstGeom>
        <a:solidFill>
          <a:srgbClr val="009999">
            <a:alpha val="89000"/>
          </a:srgbClr>
        </a:solidFill>
        <a:ln w="9525" cmpd="sng">
          <a:noFill/>
        </a:ln>
      </xdr:spPr>
      <xdr:txBody>
        <a:bodyPr vertOverflow="clip" wrap="square" lIns="180000" tIns="45720" rIns="180000" bIns="4572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Cover sheet</a:t>
          </a:r>
        </a:p>
      </xdr:txBody>
    </xdr:sp>
    <xdr:clientData/>
  </xdr:twoCellAnchor>
  <xdr:twoCellAnchor>
    <xdr:from>
      <xdr:col>2</xdr:col>
      <xdr:colOff>0</xdr:colOff>
      <xdr:row>8</xdr:row>
      <xdr:rowOff>180975</xdr:rowOff>
    </xdr:from>
    <xdr:to>
      <xdr:col>4</xdr:col>
      <xdr:colOff>295275</xdr:colOff>
      <xdr:row>11</xdr:row>
      <xdr:rowOff>180975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790575" y="1885950"/>
          <a:ext cx="2524125" cy="57150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1. Pipeline information</a:t>
          </a:r>
        </a:p>
      </xdr:txBody>
    </xdr:sp>
    <xdr:clientData/>
  </xdr:twoCellAnchor>
  <xdr:twoCellAnchor>
    <xdr:from>
      <xdr:col>2</xdr:col>
      <xdr:colOff>19050</xdr:colOff>
      <xdr:row>16</xdr:row>
      <xdr:rowOff>133350</xdr:rowOff>
    </xdr:from>
    <xdr:to>
      <xdr:col>4</xdr:col>
      <xdr:colOff>304800</xdr:colOff>
      <xdr:row>19</xdr:row>
      <xdr:rowOff>142875</xdr:rowOff>
    </xdr:to>
    <xdr:sp>
      <xdr:nvSpPr>
        <xdr:cNvPr id="3" name="AutoShape 2">
          <a:hlinkClick r:id="rId3"/>
        </xdr:cNvPr>
        <xdr:cNvSpPr>
          <a:spLocks/>
        </xdr:cNvSpPr>
      </xdr:nvSpPr>
      <xdr:spPr>
        <a:xfrm>
          <a:off x="809625" y="3362325"/>
          <a:ext cx="2514600" cy="581025"/>
        </a:xfrm>
        <a:prstGeom prst="bevel">
          <a:avLst/>
        </a:prstGeom>
        <a:solidFill>
          <a:srgbClr val="009999">
            <a:alpha val="89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2. Revenues and expenses</a:t>
          </a:r>
        </a:p>
      </xdr:txBody>
    </xdr:sp>
    <xdr:clientData/>
  </xdr:twoCellAnchor>
  <xdr:twoCellAnchor>
    <xdr:from>
      <xdr:col>2</xdr:col>
      <xdr:colOff>466725</xdr:colOff>
      <xdr:row>28</xdr:row>
      <xdr:rowOff>9525</xdr:rowOff>
    </xdr:from>
    <xdr:to>
      <xdr:col>4</xdr:col>
      <xdr:colOff>762000</xdr:colOff>
      <xdr:row>31</xdr:row>
      <xdr:rowOff>9525</xdr:rowOff>
    </xdr:to>
    <xdr:sp>
      <xdr:nvSpPr>
        <xdr:cNvPr id="4" name="AutoShape 2">
          <a:hlinkClick r:id="rId4"/>
        </xdr:cNvPr>
        <xdr:cNvSpPr>
          <a:spLocks/>
        </xdr:cNvSpPr>
      </xdr:nvSpPr>
      <xdr:spPr>
        <a:xfrm>
          <a:off x="1257300" y="5543550"/>
          <a:ext cx="2524125" cy="57150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2.3 Indirect revenue</a:t>
          </a:r>
        </a:p>
      </xdr:txBody>
    </xdr:sp>
    <xdr:clientData/>
  </xdr:twoCellAnchor>
  <xdr:twoCellAnchor>
    <xdr:from>
      <xdr:col>2</xdr:col>
      <xdr:colOff>466725</xdr:colOff>
      <xdr:row>24</xdr:row>
      <xdr:rowOff>66675</xdr:rowOff>
    </xdr:from>
    <xdr:to>
      <xdr:col>4</xdr:col>
      <xdr:colOff>762000</xdr:colOff>
      <xdr:row>27</xdr:row>
      <xdr:rowOff>66675</xdr:rowOff>
    </xdr:to>
    <xdr:sp>
      <xdr:nvSpPr>
        <xdr:cNvPr id="5" name="AutoShape 2">
          <a:hlinkClick r:id="rId5"/>
        </xdr:cNvPr>
        <xdr:cNvSpPr>
          <a:spLocks/>
        </xdr:cNvSpPr>
      </xdr:nvSpPr>
      <xdr:spPr>
        <a:xfrm>
          <a:off x="1257300" y="4838700"/>
          <a:ext cx="2524125" cy="57150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2.2 Revenue contributions</a:t>
          </a:r>
        </a:p>
      </xdr:txBody>
    </xdr:sp>
    <xdr:clientData/>
  </xdr:twoCellAnchor>
  <xdr:twoCellAnchor>
    <xdr:from>
      <xdr:col>2</xdr:col>
      <xdr:colOff>476250</xdr:colOff>
      <xdr:row>12</xdr:row>
      <xdr:rowOff>171450</xdr:rowOff>
    </xdr:from>
    <xdr:to>
      <xdr:col>4</xdr:col>
      <xdr:colOff>771525</xdr:colOff>
      <xdr:row>15</xdr:row>
      <xdr:rowOff>171450</xdr:rowOff>
    </xdr:to>
    <xdr:sp>
      <xdr:nvSpPr>
        <xdr:cNvPr id="6" name="AutoShape 2">
          <a:hlinkClick r:id="rId6"/>
        </xdr:cNvPr>
        <xdr:cNvSpPr>
          <a:spLocks/>
        </xdr:cNvSpPr>
      </xdr:nvSpPr>
      <xdr:spPr>
        <a:xfrm>
          <a:off x="1266825" y="2638425"/>
          <a:ext cx="2524125" cy="57150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1.1 Financial summary
</a:t>
          </a:r>
        </a:p>
      </xdr:txBody>
    </xdr:sp>
    <xdr:clientData/>
  </xdr:twoCellAnchor>
  <xdr:twoCellAnchor>
    <xdr:from>
      <xdr:col>2</xdr:col>
      <xdr:colOff>476250</xdr:colOff>
      <xdr:row>31</xdr:row>
      <xdr:rowOff>180975</xdr:rowOff>
    </xdr:from>
    <xdr:to>
      <xdr:col>4</xdr:col>
      <xdr:colOff>771525</xdr:colOff>
      <xdr:row>34</xdr:row>
      <xdr:rowOff>161925</xdr:rowOff>
    </xdr:to>
    <xdr:sp>
      <xdr:nvSpPr>
        <xdr:cNvPr id="7" name="AutoShape 2">
          <a:hlinkClick r:id="rId7"/>
        </xdr:cNvPr>
        <xdr:cNvSpPr>
          <a:spLocks/>
        </xdr:cNvSpPr>
      </xdr:nvSpPr>
      <xdr:spPr>
        <a:xfrm>
          <a:off x="1266825" y="6286500"/>
          <a:ext cx="2524125" cy="55245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2.4 Shared costs</a:t>
          </a:r>
        </a:p>
      </xdr:txBody>
    </xdr:sp>
    <xdr:clientData/>
  </xdr:twoCellAnchor>
  <xdr:twoCellAnchor>
    <xdr:from>
      <xdr:col>5</xdr:col>
      <xdr:colOff>257175</xdr:colOff>
      <xdr:row>5</xdr:row>
      <xdr:rowOff>19050</xdr:rowOff>
    </xdr:from>
    <xdr:to>
      <xdr:col>8</xdr:col>
      <xdr:colOff>161925</xdr:colOff>
      <xdr:row>8</xdr:row>
      <xdr:rowOff>0</xdr:rowOff>
    </xdr:to>
    <xdr:sp>
      <xdr:nvSpPr>
        <xdr:cNvPr id="8" name="AutoShape 2">
          <a:hlinkClick r:id="rId8"/>
        </xdr:cNvPr>
        <xdr:cNvSpPr>
          <a:spLocks/>
        </xdr:cNvSpPr>
      </xdr:nvSpPr>
      <xdr:spPr>
        <a:xfrm>
          <a:off x="4276725" y="1152525"/>
          <a:ext cx="2514600" cy="552450"/>
        </a:xfrm>
        <a:prstGeom prst="bevel">
          <a:avLst/>
        </a:prstGeom>
        <a:solidFill>
          <a:srgbClr val="009999">
            <a:alpha val="89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3. Statement of pipeline assets</a:t>
          </a:r>
        </a:p>
      </xdr:txBody>
    </xdr:sp>
    <xdr:clientData/>
  </xdr:twoCellAnchor>
  <xdr:twoCellAnchor>
    <xdr:from>
      <xdr:col>5</xdr:col>
      <xdr:colOff>180975</xdr:colOff>
      <xdr:row>24</xdr:row>
      <xdr:rowOff>28575</xdr:rowOff>
    </xdr:from>
    <xdr:to>
      <xdr:col>8</xdr:col>
      <xdr:colOff>66675</xdr:colOff>
      <xdr:row>27</xdr:row>
      <xdr:rowOff>38100</xdr:rowOff>
    </xdr:to>
    <xdr:sp>
      <xdr:nvSpPr>
        <xdr:cNvPr id="9" name="AutoShape 2">
          <a:hlinkClick r:id="rId9"/>
        </xdr:cNvPr>
        <xdr:cNvSpPr>
          <a:spLocks noChangeAspect="1"/>
        </xdr:cNvSpPr>
      </xdr:nvSpPr>
      <xdr:spPr>
        <a:xfrm>
          <a:off x="4200525" y="4800600"/>
          <a:ext cx="2495550" cy="581025"/>
        </a:xfrm>
        <a:prstGeom prst="bevel">
          <a:avLst/>
        </a:prstGeom>
        <a:solidFill>
          <a:srgbClr val="009999">
            <a:alpha val="89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5. Weighted average price</a:t>
          </a:r>
        </a:p>
      </xdr:txBody>
    </xdr:sp>
    <xdr:clientData/>
  </xdr:twoCellAnchor>
  <xdr:twoCellAnchor>
    <xdr:from>
      <xdr:col>5</xdr:col>
      <xdr:colOff>171450</xdr:colOff>
      <xdr:row>31</xdr:row>
      <xdr:rowOff>152400</xdr:rowOff>
    </xdr:from>
    <xdr:to>
      <xdr:col>8</xdr:col>
      <xdr:colOff>57150</xdr:colOff>
      <xdr:row>34</xdr:row>
      <xdr:rowOff>152400</xdr:rowOff>
    </xdr:to>
    <xdr:sp>
      <xdr:nvSpPr>
        <xdr:cNvPr id="10" name="AutoShape 2">
          <a:hlinkClick r:id="rId10"/>
        </xdr:cNvPr>
        <xdr:cNvSpPr>
          <a:spLocks/>
        </xdr:cNvSpPr>
      </xdr:nvSpPr>
      <xdr:spPr>
        <a:xfrm>
          <a:off x="4191000" y="6257925"/>
          <a:ext cx="2495550" cy="571500"/>
        </a:xfrm>
        <a:prstGeom prst="bevel">
          <a:avLst/>
        </a:prstGeom>
        <a:solidFill>
          <a:srgbClr val="009999">
            <a:alpha val="89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6. Notes</a:t>
          </a:r>
        </a:p>
      </xdr:txBody>
    </xdr:sp>
    <xdr:clientData/>
  </xdr:twoCellAnchor>
  <xdr:twoCellAnchor>
    <xdr:from>
      <xdr:col>6</xdr:col>
      <xdr:colOff>285750</xdr:colOff>
      <xdr:row>8</xdr:row>
      <xdr:rowOff>152400</xdr:rowOff>
    </xdr:from>
    <xdr:to>
      <xdr:col>8</xdr:col>
      <xdr:colOff>533400</xdr:colOff>
      <xdr:row>11</xdr:row>
      <xdr:rowOff>161925</xdr:rowOff>
    </xdr:to>
    <xdr:sp>
      <xdr:nvSpPr>
        <xdr:cNvPr id="11" name="AutoShape 2">
          <a:hlinkClick r:id="rId11"/>
        </xdr:cNvPr>
        <xdr:cNvSpPr>
          <a:spLocks/>
        </xdr:cNvSpPr>
      </xdr:nvSpPr>
      <xdr:spPr>
        <a:xfrm>
          <a:off x="4686300" y="1857375"/>
          <a:ext cx="2476500" cy="58102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3.1 Pipeline asset useful life</a:t>
          </a:r>
        </a:p>
      </xdr:txBody>
    </xdr:sp>
    <xdr:clientData/>
  </xdr:twoCellAnchor>
  <xdr:twoCellAnchor>
    <xdr:from>
      <xdr:col>2</xdr:col>
      <xdr:colOff>485775</xdr:colOff>
      <xdr:row>20</xdr:row>
      <xdr:rowOff>95250</xdr:rowOff>
    </xdr:from>
    <xdr:to>
      <xdr:col>4</xdr:col>
      <xdr:colOff>771525</xdr:colOff>
      <xdr:row>23</xdr:row>
      <xdr:rowOff>85725</xdr:rowOff>
    </xdr:to>
    <xdr:sp>
      <xdr:nvSpPr>
        <xdr:cNvPr id="12" name="AutoShape 2">
          <a:hlinkClick r:id="rId12"/>
        </xdr:cNvPr>
        <xdr:cNvSpPr>
          <a:spLocks/>
        </xdr:cNvSpPr>
      </xdr:nvSpPr>
      <xdr:spPr>
        <a:xfrm>
          <a:off x="1276350" y="4086225"/>
          <a:ext cx="2514600" cy="58102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2.1 Revenue by service</a:t>
          </a:r>
        </a:p>
      </xdr:txBody>
    </xdr:sp>
    <xdr:clientData/>
  </xdr:twoCellAnchor>
  <xdr:twoCellAnchor>
    <xdr:from>
      <xdr:col>5</xdr:col>
      <xdr:colOff>190500</xdr:colOff>
      <xdr:row>16</xdr:row>
      <xdr:rowOff>142875</xdr:rowOff>
    </xdr:from>
    <xdr:to>
      <xdr:col>8</xdr:col>
      <xdr:colOff>76200</xdr:colOff>
      <xdr:row>19</xdr:row>
      <xdr:rowOff>142875</xdr:rowOff>
    </xdr:to>
    <xdr:sp>
      <xdr:nvSpPr>
        <xdr:cNvPr id="13" name="AutoShape 2">
          <a:hlinkClick r:id="rId13"/>
        </xdr:cNvPr>
        <xdr:cNvSpPr>
          <a:spLocks/>
        </xdr:cNvSpPr>
      </xdr:nvSpPr>
      <xdr:spPr>
        <a:xfrm>
          <a:off x="4210050" y="3371850"/>
          <a:ext cx="2495550" cy="571500"/>
        </a:xfrm>
        <a:prstGeom prst="bevel">
          <a:avLst/>
        </a:prstGeom>
        <a:solidFill>
          <a:srgbClr val="009999">
            <a:alpha val="89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4.  Recovered capital</a:t>
          </a:r>
        </a:p>
      </xdr:txBody>
    </xdr:sp>
    <xdr:clientData/>
  </xdr:twoCellAnchor>
  <xdr:twoCellAnchor>
    <xdr:from>
      <xdr:col>6</xdr:col>
      <xdr:colOff>257175</xdr:colOff>
      <xdr:row>27</xdr:row>
      <xdr:rowOff>161925</xdr:rowOff>
    </xdr:from>
    <xdr:to>
      <xdr:col>8</xdr:col>
      <xdr:colOff>514350</xdr:colOff>
      <xdr:row>30</xdr:row>
      <xdr:rowOff>161925</xdr:rowOff>
    </xdr:to>
    <xdr:sp>
      <xdr:nvSpPr>
        <xdr:cNvPr id="14" name="AutoShape 2">
          <a:hlinkClick r:id="rId14"/>
        </xdr:cNvPr>
        <xdr:cNvSpPr>
          <a:spLocks/>
        </xdr:cNvSpPr>
      </xdr:nvSpPr>
      <xdr:spPr>
        <a:xfrm>
          <a:off x="4657725" y="5505450"/>
          <a:ext cx="2486025" cy="57150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5.1 Exempt WAP services</a:t>
          </a:r>
        </a:p>
      </xdr:txBody>
    </xdr:sp>
    <xdr:clientData/>
  </xdr:twoCellAnchor>
  <xdr:twoCellAnchor>
    <xdr:from>
      <xdr:col>6</xdr:col>
      <xdr:colOff>285750</xdr:colOff>
      <xdr:row>12</xdr:row>
      <xdr:rowOff>161925</xdr:rowOff>
    </xdr:from>
    <xdr:to>
      <xdr:col>8</xdr:col>
      <xdr:colOff>533400</xdr:colOff>
      <xdr:row>15</xdr:row>
      <xdr:rowOff>171450</xdr:rowOff>
    </xdr:to>
    <xdr:sp>
      <xdr:nvSpPr>
        <xdr:cNvPr id="15" name="AutoShape 2">
          <a:hlinkClick r:id="rId15"/>
        </xdr:cNvPr>
        <xdr:cNvSpPr>
          <a:spLocks/>
        </xdr:cNvSpPr>
      </xdr:nvSpPr>
      <xdr:spPr>
        <a:xfrm>
          <a:off x="4686300" y="2628900"/>
          <a:ext cx="2476500" cy="58102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3.2 Shared supporting assets</a:t>
          </a:r>
        </a:p>
      </xdr:txBody>
    </xdr:sp>
    <xdr:clientData/>
  </xdr:twoCellAnchor>
  <xdr:twoCellAnchor>
    <xdr:from>
      <xdr:col>6</xdr:col>
      <xdr:colOff>247650</xdr:colOff>
      <xdr:row>20</xdr:row>
      <xdr:rowOff>85725</xdr:rowOff>
    </xdr:from>
    <xdr:to>
      <xdr:col>8</xdr:col>
      <xdr:colOff>533400</xdr:colOff>
      <xdr:row>23</xdr:row>
      <xdr:rowOff>66675</xdr:rowOff>
    </xdr:to>
    <xdr:sp>
      <xdr:nvSpPr>
        <xdr:cNvPr id="16" name="AutoShape 2">
          <a:hlinkClick r:id="rId16"/>
        </xdr:cNvPr>
        <xdr:cNvSpPr>
          <a:spLocks/>
        </xdr:cNvSpPr>
      </xdr:nvSpPr>
      <xdr:spPr>
        <a:xfrm>
          <a:off x="4648200" y="4076700"/>
          <a:ext cx="2514600" cy="57150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4.1 Pipelines capex</a:t>
          </a:r>
        </a:p>
      </xdr:txBody>
    </xdr:sp>
    <xdr:clientData/>
  </xdr:twoCellAnchor>
  <xdr:twoCellAnchor>
    <xdr:from>
      <xdr:col>5</xdr:col>
      <xdr:colOff>171450</xdr:colOff>
      <xdr:row>35</xdr:row>
      <xdr:rowOff>161925</xdr:rowOff>
    </xdr:from>
    <xdr:to>
      <xdr:col>8</xdr:col>
      <xdr:colOff>66675</xdr:colOff>
      <xdr:row>38</xdr:row>
      <xdr:rowOff>133350</xdr:rowOff>
    </xdr:to>
    <xdr:sp>
      <xdr:nvSpPr>
        <xdr:cNvPr id="17" name="AutoShape 2">
          <a:hlinkClick r:id="rId17"/>
        </xdr:cNvPr>
        <xdr:cNvSpPr>
          <a:spLocks/>
        </xdr:cNvSpPr>
      </xdr:nvSpPr>
      <xdr:spPr>
        <a:xfrm>
          <a:off x="4191000" y="7029450"/>
          <a:ext cx="2505075" cy="542925"/>
        </a:xfrm>
        <a:prstGeom prst="bevel">
          <a:avLst/>
        </a:prstGeom>
        <a:solidFill>
          <a:srgbClr val="009999">
            <a:alpha val="89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Amendment record</a:t>
          </a:r>
        </a:p>
      </xdr:txBody>
    </xdr:sp>
    <xdr:clientData/>
  </xdr:twoCellAnchor>
  <xdr:twoCellAnchor editAs="oneCell">
    <xdr:from>
      <xdr:col>1</xdr:col>
      <xdr:colOff>76200</xdr:colOff>
      <xdr:row>1</xdr:row>
      <xdr:rowOff>57150</xdr:rowOff>
    </xdr:from>
    <xdr:to>
      <xdr:col>3</xdr:col>
      <xdr:colOff>371475</xdr:colOff>
      <xdr:row>3</xdr:row>
      <xdr:rowOff>133350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5775" y="352425"/>
          <a:ext cx="1790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800100" cy="0"/>
          <a:chOff x="0" y="2"/>
          <a:chExt cx="77" cy="61"/>
        </a:xfrm>
        <a:solidFill>
          <a:srgbClr val="FFFFFF"/>
        </a:solidFill>
      </xdr:grpSpPr>
      <xdr:sp>
        <xdr:nvSpPr>
          <xdr:cNvPr id="2" name="AutoShape 45">
            <a:hlinkClick r:id="rId1"/>
          </xdr:cNvPr>
          <xdr:cNvSpPr>
            <a:spLocks/>
          </xdr:cNvSpPr>
        </xdr:nvSpPr>
        <xdr:spPr>
          <a:xfrm>
            <a:off x="0" y="1"/>
            <a:ext cx="0" cy="0"/>
          </a:xfrm>
          <a:prstGeom prst="bevel">
            <a:avLst/>
          </a:prstGeom>
          <a:solidFill>
            <a:srgbClr val="C0C0C0">
              <a:alpha val="90000"/>
            </a:srgbClr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7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Contents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" y="2"/>
            <a:ext cx="74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4" name="Group 7"/>
        <xdr:cNvGrpSpPr>
          <a:grpSpLocks/>
        </xdr:cNvGrpSpPr>
      </xdr:nvGrpSpPr>
      <xdr:grpSpPr>
        <a:xfrm>
          <a:off x="0" y="0"/>
          <a:ext cx="800100" cy="0"/>
          <a:chOff x="0" y="2"/>
          <a:chExt cx="77" cy="61"/>
        </a:xfrm>
        <a:solidFill>
          <a:srgbClr val="FFFFFF"/>
        </a:solidFill>
      </xdr:grpSpPr>
      <xdr:sp>
        <xdr:nvSpPr>
          <xdr:cNvPr id="5" name="AutoShape 45">
            <a:hlinkClick r:id="rId3"/>
          </xdr:cNvPr>
          <xdr:cNvSpPr>
            <a:spLocks/>
          </xdr:cNvSpPr>
        </xdr:nvSpPr>
        <xdr:spPr>
          <a:xfrm>
            <a:off x="0" y="1"/>
            <a:ext cx="0" cy="0"/>
          </a:xfrm>
          <a:prstGeom prst="bevel">
            <a:avLst/>
          </a:prstGeom>
          <a:solidFill>
            <a:srgbClr val="C0C0C0">
              <a:alpha val="90000"/>
            </a:srgbClr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7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Contents</a:t>
            </a:r>
          </a:p>
        </xdr:txBody>
      </xdr:sp>
      <xdr:pic>
        <xdr:nvPicPr>
          <xdr:cNvPr id="6" name="Picture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" y="2"/>
            <a:ext cx="74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142875</xdr:rowOff>
    </xdr:to>
    <xdr:sp>
      <xdr:nvSpPr>
        <xdr:cNvPr id="7" name="AutoShape 45">
          <a:hlinkClick r:id="rId4"/>
        </xdr:cNvPr>
        <xdr:cNvSpPr>
          <a:spLocks/>
        </xdr:cNvSpPr>
      </xdr:nvSpPr>
      <xdr:spPr>
        <a:xfrm>
          <a:off x="0" y="0"/>
          <a:ext cx="733425" cy="14287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123825</xdr:colOff>
      <xdr:row>0</xdr:row>
      <xdr:rowOff>142875</xdr:rowOff>
    </xdr:to>
    <xdr:sp>
      <xdr:nvSpPr>
        <xdr:cNvPr id="1" name="AutoShape 45">
          <a:hlinkClick r:id="rId1"/>
        </xdr:cNvPr>
        <xdr:cNvSpPr>
          <a:spLocks/>
        </xdr:cNvSpPr>
      </xdr:nvSpPr>
      <xdr:spPr>
        <a:xfrm>
          <a:off x="0" y="0"/>
          <a:ext cx="733425" cy="14287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142875</xdr:rowOff>
    </xdr:to>
    <xdr:sp>
      <xdr:nvSpPr>
        <xdr:cNvPr id="1" name="AutoShape 45">
          <a:hlinkClick r:id="rId1"/>
        </xdr:cNvPr>
        <xdr:cNvSpPr>
          <a:spLocks/>
        </xdr:cNvSpPr>
      </xdr:nvSpPr>
      <xdr:spPr>
        <a:xfrm>
          <a:off x="0" y="0"/>
          <a:ext cx="733425" cy="14287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142875</xdr:rowOff>
    </xdr:to>
    <xdr:sp>
      <xdr:nvSpPr>
        <xdr:cNvPr id="1" name="AutoShape 45">
          <a:hlinkClick r:id="rId1"/>
        </xdr:cNvPr>
        <xdr:cNvSpPr>
          <a:spLocks/>
        </xdr:cNvSpPr>
      </xdr:nvSpPr>
      <xdr:spPr>
        <a:xfrm>
          <a:off x="0" y="0"/>
          <a:ext cx="733425" cy="14287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800100" cy="0"/>
          <a:chOff x="0" y="2"/>
          <a:chExt cx="77" cy="61"/>
        </a:xfrm>
        <a:solidFill>
          <a:srgbClr val="FFFFFF"/>
        </a:solidFill>
      </xdr:grpSpPr>
      <xdr:sp>
        <xdr:nvSpPr>
          <xdr:cNvPr id="2" name="AutoShape 45">
            <a:hlinkClick r:id="rId1"/>
          </xdr:cNvPr>
          <xdr:cNvSpPr>
            <a:spLocks/>
          </xdr:cNvSpPr>
        </xdr:nvSpPr>
        <xdr:spPr>
          <a:xfrm>
            <a:off x="0" y="1"/>
            <a:ext cx="0" cy="0"/>
          </a:xfrm>
          <a:prstGeom prst="bevel">
            <a:avLst/>
          </a:prstGeom>
          <a:solidFill>
            <a:srgbClr val="C0C0C0">
              <a:alpha val="90000"/>
            </a:srgbClr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7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Contents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" y="2"/>
            <a:ext cx="74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4" name="Group 7"/>
        <xdr:cNvGrpSpPr>
          <a:grpSpLocks/>
        </xdr:cNvGrpSpPr>
      </xdr:nvGrpSpPr>
      <xdr:grpSpPr>
        <a:xfrm>
          <a:off x="0" y="0"/>
          <a:ext cx="800100" cy="0"/>
          <a:chOff x="0" y="2"/>
          <a:chExt cx="77" cy="61"/>
        </a:xfrm>
        <a:solidFill>
          <a:srgbClr val="FFFFFF"/>
        </a:solidFill>
      </xdr:grpSpPr>
      <xdr:sp>
        <xdr:nvSpPr>
          <xdr:cNvPr id="5" name="AutoShape 45">
            <a:hlinkClick r:id="rId3"/>
          </xdr:cNvPr>
          <xdr:cNvSpPr>
            <a:spLocks/>
          </xdr:cNvSpPr>
        </xdr:nvSpPr>
        <xdr:spPr>
          <a:xfrm>
            <a:off x="0" y="1"/>
            <a:ext cx="0" cy="0"/>
          </a:xfrm>
          <a:prstGeom prst="bevel">
            <a:avLst/>
          </a:prstGeom>
          <a:solidFill>
            <a:srgbClr val="C0C0C0">
              <a:alpha val="90000"/>
            </a:srgbClr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7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Contents</a:t>
            </a:r>
          </a:p>
        </xdr:txBody>
      </xdr:sp>
      <xdr:pic>
        <xdr:nvPicPr>
          <xdr:cNvPr id="6" name="Picture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" y="2"/>
            <a:ext cx="74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142875</xdr:rowOff>
    </xdr:to>
    <xdr:sp>
      <xdr:nvSpPr>
        <xdr:cNvPr id="7" name="AutoShape 45">
          <a:hlinkClick r:id="rId4"/>
        </xdr:cNvPr>
        <xdr:cNvSpPr>
          <a:spLocks/>
        </xdr:cNvSpPr>
      </xdr:nvSpPr>
      <xdr:spPr>
        <a:xfrm>
          <a:off x="0" y="0"/>
          <a:ext cx="733425" cy="14287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666750</xdr:colOff>
      <xdr:row>0</xdr:row>
      <xdr:rowOff>152400</xdr:rowOff>
    </xdr:to>
    <xdr:sp>
      <xdr:nvSpPr>
        <xdr:cNvPr id="1" name="AutoShape 45">
          <a:hlinkClick r:id="rId1"/>
        </xdr:cNvPr>
        <xdr:cNvSpPr>
          <a:spLocks/>
        </xdr:cNvSpPr>
      </xdr:nvSpPr>
      <xdr:spPr>
        <a:xfrm>
          <a:off x="0" y="0"/>
          <a:ext cx="666750" cy="15240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514350</xdr:colOff>
      <xdr:row>0</xdr:row>
      <xdr:rowOff>152400</xdr:rowOff>
    </xdr:to>
    <xdr:sp>
      <xdr:nvSpPr>
        <xdr:cNvPr id="1" name="AutoShape 45">
          <a:hlinkClick r:id="rId1"/>
        </xdr:cNvPr>
        <xdr:cNvSpPr>
          <a:spLocks/>
        </xdr:cNvSpPr>
      </xdr:nvSpPr>
      <xdr:spPr>
        <a:xfrm>
          <a:off x="0" y="0"/>
          <a:ext cx="514350" cy="15240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rvpwxfs01\home$\Documents%20and%20Settings\Kjo\Local%20Settings\Temporary%20Internet%20Files\OLK7B3\ARC%20Compliance%20Model%20-%202010-11%20ActewAG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Outcomes"/>
      <sheetName val="MAAR"/>
      <sheetName val="Price Limits"/>
      <sheetName val="Trans"/>
      <sheetName val="DUOS (t)"/>
      <sheetName val="TUOS (t)"/>
      <sheetName val="CPT (t)"/>
      <sheetName val="MSR (t)"/>
      <sheetName val="NUOS (t)"/>
      <sheetName val="DUOS (t-1)"/>
      <sheetName val="Q (ct-1) act"/>
      <sheetName val="RE (ct)"/>
      <sheetName val="RE (ct-1)"/>
      <sheetName val="Q (ct-1) adj (ct)"/>
      <sheetName val="Q (ct-1) adj (ct-1)"/>
      <sheetName val="ACS (t)"/>
    </sheetNames>
    <sheetDataSet>
      <sheetData sheetId="1">
        <row r="3">
          <cell r="B3">
            <v>2011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2:G9" comment="" totalsRowShown="0">
  <autoFilter ref="A2:G9"/>
  <tableColumns count="7">
    <tableColumn id="1" name="Date"/>
    <tableColumn id="2" name="ERA amendment#"/>
    <tableColumn id="3" name="Worksheet"/>
    <tableColumn id="4" name="Table"/>
    <tableColumn id="5" name="Cell"/>
    <tableColumn id="6" name="Change"/>
    <tableColumn id="7" name="Reason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VBARestor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J42" sqref="A1:J42"/>
    </sheetView>
  </sheetViews>
  <sheetFormatPr defaultColWidth="9.140625" defaultRowHeight="12.75"/>
  <cols>
    <col min="1" max="1" width="26.57421875" style="2" customWidth="1"/>
    <col min="2" max="2" width="23.57421875" style="2" customWidth="1"/>
    <col min="3" max="3" width="9.140625" style="2" customWidth="1"/>
    <col min="4" max="4" width="10.57421875" style="2" customWidth="1"/>
    <col min="5" max="5" width="11.7109375" style="2" customWidth="1"/>
    <col min="6" max="6" width="9.140625" style="2" customWidth="1"/>
    <col min="7" max="7" width="3.421875" style="2" hidden="1" customWidth="1"/>
    <col min="8" max="8" width="4.421875" style="2" customWidth="1"/>
    <col min="9" max="9" width="4.8515625" style="2" customWidth="1"/>
    <col min="10" max="16384" width="9.140625" style="2" customWidth="1"/>
  </cols>
  <sheetData>
    <row r="1" ht="20.25">
      <c r="A1" s="1" t="s">
        <v>25</v>
      </c>
    </row>
    <row r="2" ht="20.25">
      <c r="A2" s="1" t="s">
        <v>163</v>
      </c>
    </row>
    <row r="3" ht="12.75"/>
    <row r="4" ht="12.75">
      <c r="A4" s="3" t="s">
        <v>26</v>
      </c>
    </row>
    <row r="5" ht="13.5" thickBot="1"/>
    <row r="6" spans="1:9" ht="15.75">
      <c r="A6" s="339" t="s">
        <v>2</v>
      </c>
      <c r="B6" s="340"/>
      <c r="C6" s="340"/>
      <c r="D6" s="340"/>
      <c r="E6" s="340"/>
      <c r="F6" s="340"/>
      <c r="G6" s="340"/>
      <c r="H6" s="340"/>
      <c r="I6" s="341"/>
    </row>
    <row r="7" spans="1:9" ht="12.75">
      <c r="A7" s="117" t="s">
        <v>295</v>
      </c>
      <c r="B7" s="118"/>
      <c r="C7" s="118"/>
      <c r="D7" s="118"/>
      <c r="E7" s="118"/>
      <c r="F7" s="118"/>
      <c r="G7" s="118"/>
      <c r="H7" s="118"/>
      <c r="I7" s="119"/>
    </row>
    <row r="8" spans="1:9" ht="12.75">
      <c r="A8" s="120" t="s">
        <v>3</v>
      </c>
      <c r="B8" s="121"/>
      <c r="C8" s="121"/>
      <c r="D8" s="121"/>
      <c r="E8" s="121"/>
      <c r="F8" s="121"/>
      <c r="G8" s="121"/>
      <c r="H8" s="121"/>
      <c r="I8" s="122"/>
    </row>
    <row r="9" spans="1:9" ht="13.5" thickBot="1">
      <c r="A9" s="123" t="s">
        <v>4</v>
      </c>
      <c r="B9" s="124"/>
      <c r="C9" s="124"/>
      <c r="D9" s="124"/>
      <c r="E9" s="124"/>
      <c r="F9" s="124"/>
      <c r="G9" s="124"/>
      <c r="H9" s="124"/>
      <c r="I9" s="125"/>
    </row>
    <row r="10" spans="1:9" ht="12.75">
      <c r="A10" s="355"/>
      <c r="B10" s="356"/>
      <c r="C10" s="356"/>
      <c r="D10" s="356"/>
      <c r="E10" s="356"/>
      <c r="F10" s="356"/>
      <c r="G10" s="356"/>
      <c r="H10" s="356"/>
      <c r="I10" s="356"/>
    </row>
    <row r="11" spans="1:7" ht="12.75">
      <c r="A11" s="4" t="s">
        <v>5</v>
      </c>
      <c r="B11" s="5"/>
      <c r="C11" s="5"/>
      <c r="D11" s="6"/>
      <c r="E11" s="6"/>
      <c r="F11" s="6"/>
      <c r="G11" s="6"/>
    </row>
    <row r="12" ht="12.75">
      <c r="A12" s="7" t="s">
        <v>6</v>
      </c>
    </row>
    <row r="14" ht="12.75">
      <c r="J14" s="8"/>
    </row>
    <row r="15" spans="1:5" ht="18">
      <c r="A15" s="126" t="s">
        <v>212</v>
      </c>
      <c r="B15" s="127"/>
      <c r="C15" s="347"/>
      <c r="D15" s="348"/>
      <c r="E15" s="348"/>
    </row>
    <row r="16" spans="1:2" ht="18">
      <c r="A16" s="128"/>
      <c r="B16" s="129"/>
    </row>
    <row r="17" spans="1:5" ht="18">
      <c r="A17" s="126" t="s">
        <v>27</v>
      </c>
      <c r="B17" s="127"/>
      <c r="C17" s="347"/>
      <c r="D17" s="348"/>
      <c r="E17" s="348"/>
    </row>
    <row r="18" spans="1:5" ht="18">
      <c r="A18" s="128"/>
      <c r="B18" s="129"/>
      <c r="C18" s="357"/>
      <c r="D18" s="358"/>
      <c r="E18" s="358"/>
    </row>
    <row r="19" spans="1:8" ht="18">
      <c r="A19" s="126" t="s">
        <v>213</v>
      </c>
      <c r="B19" s="127"/>
      <c r="C19" s="359"/>
      <c r="D19" s="360"/>
      <c r="E19" s="361"/>
      <c r="H19" s="49"/>
    </row>
    <row r="20" spans="1:2" ht="12.75">
      <c r="A20" s="130"/>
      <c r="B20" s="131"/>
    </row>
    <row r="21" spans="1:5" ht="18">
      <c r="A21" s="126" t="s">
        <v>164</v>
      </c>
      <c r="B21" s="127"/>
      <c r="C21" s="349">
        <v>43647</v>
      </c>
      <c r="D21" s="350"/>
      <c r="E21" s="351"/>
    </row>
    <row r="22" spans="1:2" ht="12.75">
      <c r="A22" s="130"/>
      <c r="B22" s="131"/>
    </row>
    <row r="23" spans="1:5" ht="18">
      <c r="A23" s="126" t="s">
        <v>165</v>
      </c>
      <c r="B23" s="127"/>
      <c r="C23" s="349">
        <v>44012</v>
      </c>
      <c r="D23" s="350"/>
      <c r="E23" s="351"/>
    </row>
    <row r="25" spans="1:5" ht="18">
      <c r="A25" s="126" t="s">
        <v>242</v>
      </c>
      <c r="B25" s="127"/>
      <c r="C25" s="349">
        <v>35977</v>
      </c>
      <c r="D25" s="350"/>
      <c r="E25" s="351"/>
    </row>
    <row r="27" ht="13.5" thickBot="1"/>
    <row r="28" spans="1:8" ht="12.75">
      <c r="A28" s="132"/>
      <c r="B28" s="133"/>
      <c r="C28" s="133"/>
      <c r="D28" s="133"/>
      <c r="E28" s="134"/>
      <c r="F28" s="134"/>
      <c r="G28" s="134"/>
      <c r="H28" s="135"/>
    </row>
    <row r="29" spans="1:8" ht="15.75">
      <c r="A29" s="136" t="s">
        <v>7</v>
      </c>
      <c r="B29" s="342" t="s">
        <v>8</v>
      </c>
      <c r="C29" s="343"/>
      <c r="D29" s="344"/>
      <c r="E29" s="345"/>
      <c r="F29" s="345"/>
      <c r="G29" s="346"/>
      <c r="H29" s="137"/>
    </row>
    <row r="30" spans="1:8" ht="12.75">
      <c r="A30" s="138"/>
      <c r="B30" s="342" t="s">
        <v>9</v>
      </c>
      <c r="C30" s="343"/>
      <c r="D30" s="344"/>
      <c r="E30" s="345"/>
      <c r="F30" s="345"/>
      <c r="G30" s="346"/>
      <c r="H30" s="137"/>
    </row>
    <row r="31" spans="1:8" ht="12.75">
      <c r="A31" s="138"/>
      <c r="B31" s="139"/>
      <c r="C31" s="140" t="s">
        <v>10</v>
      </c>
      <c r="D31" s="141"/>
      <c r="E31" s="140" t="s">
        <v>11</v>
      </c>
      <c r="F31" s="141"/>
      <c r="G31" s="142"/>
      <c r="H31" s="143"/>
    </row>
    <row r="32" spans="1:8" ht="12.75">
      <c r="A32" s="138"/>
      <c r="B32" s="139"/>
      <c r="C32" s="139"/>
      <c r="D32" s="139"/>
      <c r="E32" s="144"/>
      <c r="F32" s="139"/>
      <c r="G32" s="142"/>
      <c r="H32" s="145"/>
    </row>
    <row r="33" spans="1:8" ht="15.75">
      <c r="A33" s="136" t="s">
        <v>12</v>
      </c>
      <c r="B33" s="342" t="s">
        <v>8</v>
      </c>
      <c r="C33" s="343"/>
      <c r="D33" s="352"/>
      <c r="E33" s="352"/>
      <c r="F33" s="352"/>
      <c r="G33" s="352"/>
      <c r="H33" s="146"/>
    </row>
    <row r="34" spans="1:8" ht="12.75">
      <c r="A34" s="138"/>
      <c r="B34" s="342" t="s">
        <v>9</v>
      </c>
      <c r="C34" s="343"/>
      <c r="D34" s="352"/>
      <c r="E34" s="352"/>
      <c r="F34" s="352"/>
      <c r="G34" s="352"/>
      <c r="H34" s="146"/>
    </row>
    <row r="35" spans="1:8" ht="12.75">
      <c r="A35" s="147"/>
      <c r="B35" s="139"/>
      <c r="C35" s="140" t="s">
        <v>10</v>
      </c>
      <c r="D35" s="141"/>
      <c r="E35" s="140" t="s">
        <v>11</v>
      </c>
      <c r="F35" s="141"/>
      <c r="G35" s="142"/>
      <c r="H35" s="143"/>
    </row>
    <row r="36" spans="1:8" ht="13.5" thickBot="1">
      <c r="A36" s="148"/>
      <c r="B36" s="149"/>
      <c r="C36" s="149"/>
      <c r="D36" s="149"/>
      <c r="E36" s="150"/>
      <c r="F36" s="150"/>
      <c r="G36" s="151"/>
      <c r="H36" s="152"/>
    </row>
    <row r="37" spans="1:8" ht="12.75">
      <c r="A37" s="132"/>
      <c r="B37" s="133"/>
      <c r="C37" s="133"/>
      <c r="D37" s="133"/>
      <c r="E37" s="134"/>
      <c r="F37" s="134"/>
      <c r="G37" s="153"/>
      <c r="H37" s="135"/>
    </row>
    <row r="38" spans="1:8" ht="12.75">
      <c r="A38" s="147" t="s">
        <v>13</v>
      </c>
      <c r="B38" s="344"/>
      <c r="C38" s="345"/>
      <c r="D38" s="353"/>
      <c r="E38" s="353"/>
      <c r="F38" s="354"/>
      <c r="G38" s="142"/>
      <c r="H38" s="145"/>
    </row>
    <row r="39" spans="1:8" ht="12.75">
      <c r="A39" s="147" t="s">
        <v>14</v>
      </c>
      <c r="B39" s="344"/>
      <c r="C39" s="345"/>
      <c r="D39" s="345"/>
      <c r="E39" s="345"/>
      <c r="F39" s="346"/>
      <c r="G39" s="142"/>
      <c r="H39" s="145"/>
    </row>
    <row r="40" spans="1:8" ht="12.75">
      <c r="A40" s="147" t="s">
        <v>15</v>
      </c>
      <c r="B40" s="344"/>
      <c r="C40" s="345"/>
      <c r="D40" s="345"/>
      <c r="E40" s="345"/>
      <c r="F40" s="346"/>
      <c r="G40" s="142"/>
      <c r="H40" s="145"/>
    </row>
    <row r="41" spans="1:8" ht="13.5" thickBot="1">
      <c r="A41" s="148"/>
      <c r="B41" s="149"/>
      <c r="C41" s="149"/>
      <c r="D41" s="149"/>
      <c r="E41" s="150"/>
      <c r="F41" s="150"/>
      <c r="G41" s="151"/>
      <c r="H41" s="152"/>
    </row>
  </sheetData>
  <sheetProtection/>
  <mergeCells count="20">
    <mergeCell ref="B30:C30"/>
    <mergeCell ref="A10:I10"/>
    <mergeCell ref="D30:G30"/>
    <mergeCell ref="C18:E18"/>
    <mergeCell ref="C19:E19"/>
    <mergeCell ref="C15:E15"/>
    <mergeCell ref="C23:E23"/>
    <mergeCell ref="B40:F40"/>
    <mergeCell ref="B34:C34"/>
    <mergeCell ref="D34:G34"/>
    <mergeCell ref="B38:F38"/>
    <mergeCell ref="B39:F39"/>
    <mergeCell ref="D33:G33"/>
    <mergeCell ref="B33:C33"/>
    <mergeCell ref="A6:I6"/>
    <mergeCell ref="B29:C29"/>
    <mergeCell ref="D29:G29"/>
    <mergeCell ref="C17:E17"/>
    <mergeCell ref="C21:E21"/>
    <mergeCell ref="C25:E2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3" r:id="rId2"/>
  <headerFooter alignWithMargins="0">
    <oddFooter>&amp;C&amp;A&amp;RPage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9999"/>
    <pageSetUpPr fitToPage="1"/>
  </sheetPr>
  <dimension ref="B1:H79"/>
  <sheetViews>
    <sheetView zoomScalePageLayoutView="0" workbookViewId="0" topLeftCell="A40">
      <selection activeCell="C77" sqref="C77"/>
    </sheetView>
  </sheetViews>
  <sheetFormatPr defaultColWidth="9.140625" defaultRowHeight="12.75"/>
  <cols>
    <col min="1" max="1" width="12.00390625" style="19" customWidth="1"/>
    <col min="2" max="2" width="21.7109375" style="19" customWidth="1"/>
    <col min="3" max="3" width="61.00390625" style="19" customWidth="1"/>
    <col min="4" max="4" width="22.28125" style="19" customWidth="1"/>
    <col min="5" max="8" width="20.7109375" style="19" customWidth="1"/>
    <col min="9" max="16384" width="9.140625" style="19" customWidth="1"/>
  </cols>
  <sheetData>
    <row r="1" spans="2:3" ht="20.25">
      <c r="B1" s="373" t="s">
        <v>198</v>
      </c>
      <c r="C1" s="373"/>
    </row>
    <row r="2" spans="3:6" ht="15">
      <c r="C2" s="50">
        <f>Tradingname</f>
        <v>0</v>
      </c>
      <c r="D2" s="51"/>
      <c r="E2" s="51"/>
      <c r="F2" s="51"/>
    </row>
    <row r="3" spans="3:6" ht="15">
      <c r="C3" s="52" t="s">
        <v>182</v>
      </c>
      <c r="D3" s="53">
        <f>Yearending</f>
        <v>44012</v>
      </c>
      <c r="E3" s="53"/>
      <c r="F3" s="53"/>
    </row>
    <row r="4" spans="3:6" ht="15">
      <c r="C4" s="52" t="s">
        <v>248</v>
      </c>
      <c r="D4" s="53">
        <f>Cover!C25</f>
        <v>35977</v>
      </c>
      <c r="E4" s="53"/>
      <c r="F4" s="53"/>
    </row>
    <row r="5" spans="3:7" ht="15">
      <c r="C5" s="52" t="s">
        <v>249</v>
      </c>
      <c r="D5" s="57"/>
      <c r="E5" s="53"/>
      <c r="F5" s="53"/>
      <c r="G5" s="42"/>
    </row>
    <row r="6" spans="4:7" ht="12.75">
      <c r="D6" s="42"/>
      <c r="E6" s="42"/>
      <c r="F6" s="42"/>
      <c r="G6" s="42"/>
    </row>
    <row r="7" spans="2:7" ht="15.75">
      <c r="B7" s="364" t="s">
        <v>199</v>
      </c>
      <c r="C7" s="364"/>
      <c r="D7" s="59"/>
      <c r="E7" s="59"/>
      <c r="F7" s="59"/>
      <c r="G7" s="59"/>
    </row>
    <row r="8" ht="12.75">
      <c r="D8" s="96" t="s">
        <v>16</v>
      </c>
    </row>
    <row r="9" spans="2:8" ht="38.25">
      <c r="B9" s="183" t="s">
        <v>220</v>
      </c>
      <c r="C9" s="201" t="s">
        <v>18</v>
      </c>
      <c r="D9" s="201" t="s">
        <v>250</v>
      </c>
      <c r="E9" s="201" t="s">
        <v>244</v>
      </c>
      <c r="F9" s="201" t="s">
        <v>251</v>
      </c>
      <c r="G9" s="201" t="s">
        <v>252</v>
      </c>
      <c r="H9" s="201" t="s">
        <v>243</v>
      </c>
    </row>
    <row r="10" spans="2:8" ht="12.75">
      <c r="B10" s="252"/>
      <c r="C10" s="253"/>
      <c r="D10" s="253"/>
      <c r="E10" s="253"/>
      <c r="F10" s="253"/>
      <c r="G10" s="253"/>
      <c r="H10" s="253"/>
    </row>
    <row r="11" spans="2:8" ht="12.75">
      <c r="B11" s="249"/>
      <c r="C11" s="250" t="s">
        <v>142</v>
      </c>
      <c r="D11" s="251" t="s">
        <v>205</v>
      </c>
      <c r="E11" s="251"/>
      <c r="F11" s="251"/>
      <c r="G11" s="251" t="s">
        <v>205</v>
      </c>
      <c r="H11" s="251" t="s">
        <v>205</v>
      </c>
    </row>
    <row r="12" spans="2:8" ht="12.75">
      <c r="B12" s="241"/>
      <c r="C12" s="242" t="s">
        <v>245</v>
      </c>
      <c r="D12" s="244"/>
      <c r="E12" s="244"/>
      <c r="F12" s="244"/>
      <c r="G12" s="244"/>
      <c r="H12" s="244"/>
    </row>
    <row r="13" spans="2:8" ht="12.75">
      <c r="B13" s="241"/>
      <c r="C13" s="242" t="s">
        <v>246</v>
      </c>
      <c r="D13" s="244"/>
      <c r="E13" s="244"/>
      <c r="F13" s="244"/>
      <c r="G13" s="244"/>
      <c r="H13" s="244"/>
    </row>
    <row r="14" spans="2:8" ht="12.75">
      <c r="B14" s="245"/>
      <c r="C14" s="246" t="s">
        <v>141</v>
      </c>
      <c r="D14" s="243">
        <f>D12+D13</f>
        <v>0</v>
      </c>
      <c r="E14" s="243">
        <f>'3. Statement of pipeline assets'!H15+'3. Statement of pipeline assets'!H22+'3. Statement of pipeline assets'!H28+'3. Statement of pipeline assets'!H34+'3. Statement of pipeline assets'!H40</f>
        <v>0</v>
      </c>
      <c r="F14" s="243">
        <f>F12+F13</f>
        <v>0</v>
      </c>
      <c r="G14" s="243">
        <f>G12+G13</f>
        <v>0</v>
      </c>
      <c r="H14" s="243">
        <f>H12+H13</f>
        <v>0</v>
      </c>
    </row>
    <row r="15" spans="2:8" ht="12.75">
      <c r="B15" s="241"/>
      <c r="C15" s="242" t="s">
        <v>267</v>
      </c>
      <c r="D15" s="244"/>
      <c r="E15" s="244"/>
      <c r="F15" s="244"/>
      <c r="G15" s="244"/>
      <c r="H15" s="244"/>
    </row>
    <row r="16" spans="2:8" ht="12.75">
      <c r="B16" s="241"/>
      <c r="C16" s="242" t="s">
        <v>247</v>
      </c>
      <c r="D16" s="244"/>
      <c r="E16" s="244"/>
      <c r="F16" s="244"/>
      <c r="G16" s="244"/>
      <c r="H16" s="244"/>
    </row>
    <row r="17" spans="2:8" ht="12.75">
      <c r="B17" s="245"/>
      <c r="C17" s="246" t="s">
        <v>70</v>
      </c>
      <c r="D17" s="243">
        <f>SUM(D14:D16)</f>
        <v>0</v>
      </c>
      <c r="E17" s="243">
        <f>SUM(E14:E16)</f>
        <v>0</v>
      </c>
      <c r="F17" s="243">
        <f>SUM(F14:F16)</f>
        <v>0</v>
      </c>
      <c r="G17" s="243">
        <f>SUM(G14:G16)</f>
        <v>0</v>
      </c>
      <c r="H17" s="243">
        <f>SUM(H14:H16)</f>
        <v>0</v>
      </c>
    </row>
    <row r="18" spans="2:8" ht="12.75">
      <c r="B18" s="249"/>
      <c r="C18" s="250" t="s">
        <v>84</v>
      </c>
      <c r="D18" s="251"/>
      <c r="E18" s="251"/>
      <c r="F18" s="251"/>
      <c r="G18" s="251"/>
      <c r="H18" s="251"/>
    </row>
    <row r="19" spans="2:8" ht="12.75">
      <c r="B19" s="241"/>
      <c r="C19" s="242" t="s">
        <v>245</v>
      </c>
      <c r="D19" s="247"/>
      <c r="E19" s="247"/>
      <c r="F19" s="247"/>
      <c r="G19" s="247"/>
      <c r="H19" s="247"/>
    </row>
    <row r="20" spans="2:8" ht="12.75">
      <c r="B20" s="241"/>
      <c r="C20" s="242" t="s">
        <v>218</v>
      </c>
      <c r="D20" s="247"/>
      <c r="E20" s="247"/>
      <c r="F20" s="247"/>
      <c r="G20" s="247"/>
      <c r="H20" s="247"/>
    </row>
    <row r="21" spans="2:8" ht="12.75">
      <c r="B21" s="241"/>
      <c r="C21" s="242" t="s">
        <v>268</v>
      </c>
      <c r="D21" s="247"/>
      <c r="E21" s="247"/>
      <c r="F21" s="247"/>
      <c r="G21" s="247"/>
      <c r="H21" s="247"/>
    </row>
    <row r="22" spans="2:8" ht="11.25" customHeight="1">
      <c r="B22" s="241"/>
      <c r="C22" s="242" t="s">
        <v>269</v>
      </c>
      <c r="D22" s="247"/>
      <c r="E22" s="247"/>
      <c r="F22" s="247"/>
      <c r="G22" s="247"/>
      <c r="H22" s="247"/>
    </row>
    <row r="23" spans="2:8" ht="12.75">
      <c r="B23" s="245"/>
      <c r="C23" s="246" t="s">
        <v>85</v>
      </c>
      <c r="D23" s="243">
        <f>SUM(D19:D22)</f>
        <v>0</v>
      </c>
      <c r="E23" s="243">
        <f>SUM(E19:E22)</f>
        <v>0</v>
      </c>
      <c r="F23" s="243">
        <f>SUM(F19:F22)</f>
        <v>0</v>
      </c>
      <c r="G23" s="243">
        <f>SUM(G19:G22)</f>
        <v>0</v>
      </c>
      <c r="H23" s="243">
        <f>SUM(H19:H22)</f>
        <v>0</v>
      </c>
    </row>
    <row r="24" spans="2:8" ht="12.75">
      <c r="B24" s="249"/>
      <c r="C24" s="250" t="s">
        <v>143</v>
      </c>
      <c r="D24" s="251"/>
      <c r="E24" s="251"/>
      <c r="F24" s="251"/>
      <c r="G24" s="251"/>
      <c r="H24" s="251"/>
    </row>
    <row r="25" spans="2:8" ht="12.75">
      <c r="B25" s="241"/>
      <c r="C25" s="242" t="s">
        <v>245</v>
      </c>
      <c r="D25" s="247"/>
      <c r="E25" s="247"/>
      <c r="F25" s="247"/>
      <c r="G25" s="247"/>
      <c r="H25" s="247"/>
    </row>
    <row r="26" spans="2:8" ht="12.75">
      <c r="B26" s="241"/>
      <c r="C26" s="242" t="s">
        <v>71</v>
      </c>
      <c r="D26" s="247"/>
      <c r="E26" s="247"/>
      <c r="F26" s="247"/>
      <c r="G26" s="247"/>
      <c r="H26" s="247"/>
    </row>
    <row r="27" spans="2:8" ht="12.75">
      <c r="B27" s="241"/>
      <c r="C27" s="242" t="s">
        <v>270</v>
      </c>
      <c r="D27" s="247"/>
      <c r="E27" s="247"/>
      <c r="F27" s="247"/>
      <c r="G27" s="247"/>
      <c r="H27" s="247"/>
    </row>
    <row r="28" spans="2:8" ht="11.25" customHeight="1">
      <c r="B28" s="241"/>
      <c r="C28" s="242" t="s">
        <v>269</v>
      </c>
      <c r="D28" s="247"/>
      <c r="E28" s="247"/>
      <c r="F28" s="247"/>
      <c r="G28" s="247"/>
      <c r="H28" s="247"/>
    </row>
    <row r="29" spans="2:8" ht="12.75">
      <c r="B29" s="245"/>
      <c r="C29" s="246" t="s">
        <v>144</v>
      </c>
      <c r="D29" s="243">
        <f>SUM(D25:D28)</f>
        <v>0</v>
      </c>
      <c r="E29" s="243">
        <f>SUM(E25:E28)</f>
        <v>0</v>
      </c>
      <c r="F29" s="243">
        <f>SUM(F25:F28)</f>
        <v>0</v>
      </c>
      <c r="G29" s="243">
        <f>SUM(G25:G28)</f>
        <v>0</v>
      </c>
      <c r="H29" s="243">
        <f>SUM(H25:H28)</f>
        <v>0</v>
      </c>
    </row>
    <row r="30" spans="2:8" ht="12.75">
      <c r="B30" s="249"/>
      <c r="C30" s="250" t="s">
        <v>145</v>
      </c>
      <c r="D30" s="251"/>
      <c r="E30" s="251"/>
      <c r="F30" s="251"/>
      <c r="G30" s="251"/>
      <c r="H30" s="251"/>
    </row>
    <row r="31" spans="2:8" ht="12.75">
      <c r="B31" s="241"/>
      <c r="C31" s="242" t="s">
        <v>245</v>
      </c>
      <c r="D31" s="247"/>
      <c r="E31" s="247"/>
      <c r="F31" s="247"/>
      <c r="G31" s="247"/>
      <c r="H31" s="247"/>
    </row>
    <row r="32" spans="2:8" ht="12.75">
      <c r="B32" s="241"/>
      <c r="C32" s="242" t="s">
        <v>218</v>
      </c>
      <c r="D32" s="247"/>
      <c r="E32" s="247"/>
      <c r="F32" s="247"/>
      <c r="G32" s="247"/>
      <c r="H32" s="247"/>
    </row>
    <row r="33" spans="2:8" ht="12.75">
      <c r="B33" s="241"/>
      <c r="C33" s="242" t="s">
        <v>271</v>
      </c>
      <c r="D33" s="247"/>
      <c r="E33" s="247"/>
      <c r="F33" s="247"/>
      <c r="G33" s="247"/>
      <c r="H33" s="247"/>
    </row>
    <row r="34" spans="2:8" ht="11.25" customHeight="1">
      <c r="B34" s="241"/>
      <c r="C34" s="242" t="s">
        <v>269</v>
      </c>
      <c r="D34" s="247"/>
      <c r="E34" s="247"/>
      <c r="F34" s="247"/>
      <c r="G34" s="247"/>
      <c r="H34" s="247"/>
    </row>
    <row r="35" spans="2:8" ht="12.75">
      <c r="B35" s="245"/>
      <c r="C35" s="246" t="s">
        <v>146</v>
      </c>
      <c r="D35" s="243">
        <f>SUM(D31:D34)</f>
        <v>0</v>
      </c>
      <c r="E35" s="243">
        <f>SUM(E31:E34)</f>
        <v>0</v>
      </c>
      <c r="F35" s="243">
        <f>SUM(F31:F34)</f>
        <v>0</v>
      </c>
      <c r="G35" s="243">
        <f>SUM(G31:G34)</f>
        <v>0</v>
      </c>
      <c r="H35" s="243">
        <f>SUM(H31:H34)</f>
        <v>0</v>
      </c>
    </row>
    <row r="36" spans="2:8" ht="12.75">
      <c r="B36" s="249"/>
      <c r="C36" s="250" t="s">
        <v>86</v>
      </c>
      <c r="D36" s="251"/>
      <c r="E36" s="251"/>
      <c r="F36" s="251"/>
      <c r="G36" s="251"/>
      <c r="H36" s="251"/>
    </row>
    <row r="37" spans="2:8" ht="12.75">
      <c r="B37" s="241"/>
      <c r="C37" s="242" t="s">
        <v>245</v>
      </c>
      <c r="D37" s="247"/>
      <c r="E37" s="247"/>
      <c r="F37" s="247"/>
      <c r="G37" s="247"/>
      <c r="H37" s="247"/>
    </row>
    <row r="38" spans="2:8" ht="12.75">
      <c r="B38" s="241"/>
      <c r="C38" s="242" t="s">
        <v>218</v>
      </c>
      <c r="D38" s="247"/>
      <c r="E38" s="247"/>
      <c r="F38" s="247"/>
      <c r="G38" s="247"/>
      <c r="H38" s="247"/>
    </row>
    <row r="39" spans="2:8" ht="12.75">
      <c r="B39" s="241"/>
      <c r="C39" s="242" t="s">
        <v>272</v>
      </c>
      <c r="D39" s="247"/>
      <c r="E39" s="247"/>
      <c r="F39" s="247"/>
      <c r="G39" s="247"/>
      <c r="H39" s="247"/>
    </row>
    <row r="40" spans="2:8" ht="11.25" customHeight="1">
      <c r="B40" s="241"/>
      <c r="C40" s="242" t="s">
        <v>269</v>
      </c>
      <c r="D40" s="247"/>
      <c r="E40" s="247"/>
      <c r="F40" s="247"/>
      <c r="G40" s="247"/>
      <c r="H40" s="247"/>
    </row>
    <row r="41" spans="2:8" ht="12.75">
      <c r="B41" s="245"/>
      <c r="C41" s="246" t="s">
        <v>87</v>
      </c>
      <c r="D41" s="243">
        <f>SUM(D37:D40)</f>
        <v>0</v>
      </c>
      <c r="E41" s="243">
        <f>SUM(E37:E40)</f>
        <v>0</v>
      </c>
      <c r="F41" s="243">
        <f>SUM(F37:F40)</f>
        <v>0</v>
      </c>
      <c r="G41" s="243">
        <f>SUM(G37:G40)</f>
        <v>0</v>
      </c>
      <c r="H41" s="243">
        <f>SUM(H37:H40)</f>
        <v>0</v>
      </c>
    </row>
    <row r="42" spans="2:8" ht="12.75">
      <c r="B42" s="249"/>
      <c r="C42" s="250" t="s">
        <v>147</v>
      </c>
      <c r="D42" s="251"/>
      <c r="E42" s="251"/>
      <c r="F42" s="251"/>
      <c r="G42" s="251"/>
      <c r="H42" s="251"/>
    </row>
    <row r="43" spans="2:8" ht="12.75">
      <c r="B43" s="241"/>
      <c r="C43" s="242" t="s">
        <v>245</v>
      </c>
      <c r="D43" s="247"/>
      <c r="E43" s="247"/>
      <c r="F43" s="247"/>
      <c r="G43" s="247"/>
      <c r="H43" s="247"/>
    </row>
    <row r="44" spans="2:8" ht="12.75">
      <c r="B44" s="241"/>
      <c r="C44" s="242" t="s">
        <v>218</v>
      </c>
      <c r="D44" s="247"/>
      <c r="E44" s="247"/>
      <c r="F44" s="247"/>
      <c r="G44" s="247"/>
      <c r="H44" s="247"/>
    </row>
    <row r="45" spans="2:8" ht="11.25" customHeight="1">
      <c r="B45" s="241"/>
      <c r="C45" s="242" t="s">
        <v>273</v>
      </c>
      <c r="D45" s="247"/>
      <c r="E45" s="247"/>
      <c r="F45" s="247"/>
      <c r="G45" s="247"/>
      <c r="H45" s="247"/>
    </row>
    <row r="46" spans="2:8" ht="11.25" customHeight="1">
      <c r="B46" s="241"/>
      <c r="C46" s="242" t="s">
        <v>269</v>
      </c>
      <c r="D46" s="247"/>
      <c r="E46" s="247"/>
      <c r="F46" s="247"/>
      <c r="G46" s="247"/>
      <c r="H46" s="247"/>
    </row>
    <row r="47" spans="2:8" ht="12.75">
      <c r="B47" s="245"/>
      <c r="C47" s="246" t="s">
        <v>148</v>
      </c>
      <c r="D47" s="243">
        <f>SUM(D43:D46)</f>
        <v>0</v>
      </c>
      <c r="E47" s="243">
        <f>SUM(E43:E46)</f>
        <v>0</v>
      </c>
      <c r="F47" s="243">
        <f>SUM(F43:F46)</f>
        <v>0</v>
      </c>
      <c r="G47" s="243">
        <f>SUM(G43:G46)</f>
        <v>0</v>
      </c>
      <c r="H47" s="243">
        <f>SUM(H43:H46)</f>
        <v>0</v>
      </c>
    </row>
    <row r="48" spans="2:8" ht="12.75">
      <c r="B48" s="249"/>
      <c r="C48" s="250" t="s">
        <v>1</v>
      </c>
      <c r="D48" s="251"/>
      <c r="E48" s="251"/>
      <c r="F48" s="251"/>
      <c r="G48" s="251"/>
      <c r="H48" s="251"/>
    </row>
    <row r="49" spans="2:8" ht="12.75">
      <c r="B49" s="241"/>
      <c r="C49" s="242" t="s">
        <v>245</v>
      </c>
      <c r="D49" s="247"/>
      <c r="E49" s="247"/>
      <c r="F49" s="247"/>
      <c r="G49" s="247"/>
      <c r="H49" s="247"/>
    </row>
    <row r="50" spans="2:8" ht="12.75">
      <c r="B50" s="241"/>
      <c r="C50" s="242" t="s">
        <v>218</v>
      </c>
      <c r="D50" s="247"/>
      <c r="E50" s="247"/>
      <c r="F50" s="247"/>
      <c r="G50" s="247"/>
      <c r="H50" s="247"/>
    </row>
    <row r="51" spans="2:8" ht="12.75">
      <c r="B51" s="241"/>
      <c r="C51" s="242" t="s">
        <v>274</v>
      </c>
      <c r="D51" s="247"/>
      <c r="E51" s="247"/>
      <c r="F51" s="247"/>
      <c r="G51" s="247"/>
      <c r="H51" s="247"/>
    </row>
    <row r="52" spans="2:8" ht="11.25" customHeight="1">
      <c r="B52" s="241"/>
      <c r="C52" s="242" t="s">
        <v>269</v>
      </c>
      <c r="D52" s="247"/>
      <c r="E52" s="247"/>
      <c r="F52" s="247"/>
      <c r="G52" s="247"/>
      <c r="H52" s="247"/>
    </row>
    <row r="53" spans="2:8" ht="12.75">
      <c r="B53" s="245"/>
      <c r="C53" s="246" t="s">
        <v>88</v>
      </c>
      <c r="D53" s="243">
        <f>SUM(D49:D52)</f>
        <v>0</v>
      </c>
      <c r="E53" s="243">
        <f>SUM(E49:E52)</f>
        <v>0</v>
      </c>
      <c r="F53" s="243">
        <f>SUM(F49:F52)</f>
        <v>0</v>
      </c>
      <c r="G53" s="243">
        <f>SUM(G49:G52)</f>
        <v>0</v>
      </c>
      <c r="H53" s="243">
        <f>SUM(H49:H52)</f>
        <v>0</v>
      </c>
    </row>
    <row r="54" spans="2:8" ht="12.75">
      <c r="B54" s="249"/>
      <c r="C54" s="250" t="s">
        <v>149</v>
      </c>
      <c r="D54" s="251"/>
      <c r="E54" s="251"/>
      <c r="F54" s="251"/>
      <c r="G54" s="251"/>
      <c r="H54" s="251"/>
    </row>
    <row r="55" spans="2:8" ht="12.75">
      <c r="B55" s="241"/>
      <c r="C55" s="242" t="s">
        <v>245</v>
      </c>
      <c r="D55" s="247"/>
      <c r="E55" s="247"/>
      <c r="F55" s="247"/>
      <c r="G55" s="247"/>
      <c r="H55" s="247"/>
    </row>
    <row r="56" spans="2:8" ht="12.75">
      <c r="B56" s="241"/>
      <c r="C56" s="242" t="s">
        <v>218</v>
      </c>
      <c r="D56" s="247"/>
      <c r="E56" s="247"/>
      <c r="F56" s="247"/>
      <c r="G56" s="247"/>
      <c r="H56" s="247"/>
    </row>
    <row r="57" spans="2:8" ht="11.25" customHeight="1">
      <c r="B57" s="241"/>
      <c r="C57" s="242" t="s">
        <v>269</v>
      </c>
      <c r="D57" s="247"/>
      <c r="E57" s="247"/>
      <c r="F57" s="247"/>
      <c r="G57" s="247"/>
      <c r="H57" s="247"/>
    </row>
    <row r="58" spans="2:8" ht="12.75">
      <c r="B58" s="245"/>
      <c r="C58" s="246" t="s">
        <v>150</v>
      </c>
      <c r="D58" s="243">
        <f>SUM(D55:D57)</f>
        <v>0</v>
      </c>
      <c r="E58" s="243">
        <f>SUM(E55:E57)</f>
        <v>0</v>
      </c>
      <c r="F58" s="243">
        <f>SUM(F55:F57)</f>
        <v>0</v>
      </c>
      <c r="G58" s="243">
        <f>SUM(G55:G57)</f>
        <v>0</v>
      </c>
      <c r="H58" s="243">
        <f>SUM(H55:H57)</f>
        <v>0</v>
      </c>
    </row>
    <row r="59" spans="2:8" ht="12.75">
      <c r="B59" s="249"/>
      <c r="C59" s="250" t="s">
        <v>230</v>
      </c>
      <c r="D59" s="251"/>
      <c r="E59" s="251"/>
      <c r="F59" s="251"/>
      <c r="G59" s="251"/>
      <c r="H59" s="251"/>
    </row>
    <row r="60" spans="2:8" ht="12.75">
      <c r="B60" s="241"/>
      <c r="C60" s="242" t="s">
        <v>245</v>
      </c>
      <c r="D60" s="247"/>
      <c r="E60" s="247"/>
      <c r="F60" s="247"/>
      <c r="G60" s="247"/>
      <c r="H60" s="247"/>
    </row>
    <row r="61" spans="2:8" ht="12.75">
      <c r="B61" s="241"/>
      <c r="C61" s="242" t="s">
        <v>275</v>
      </c>
      <c r="D61" s="247"/>
      <c r="E61" s="247"/>
      <c r="F61" s="247"/>
      <c r="G61" s="247"/>
      <c r="H61" s="247"/>
    </row>
    <row r="62" spans="2:8" ht="12.75">
      <c r="B62" s="241"/>
      <c r="C62" s="242" t="s">
        <v>269</v>
      </c>
      <c r="D62" s="247"/>
      <c r="E62" s="247"/>
      <c r="F62" s="247"/>
      <c r="G62" s="247"/>
      <c r="H62" s="247"/>
    </row>
    <row r="63" spans="2:8" ht="12.75">
      <c r="B63" s="245"/>
      <c r="C63" s="246" t="s">
        <v>231</v>
      </c>
      <c r="D63" s="243">
        <f>SUM(D60:D61)</f>
        <v>0</v>
      </c>
      <c r="E63" s="243">
        <f>SUM(E60:E61)</f>
        <v>0</v>
      </c>
      <c r="F63" s="243">
        <f>SUM(F60:F61)</f>
        <v>0</v>
      </c>
      <c r="G63" s="243">
        <f>SUM(G60:G61)</f>
        <v>0</v>
      </c>
      <c r="H63" s="243">
        <f>SUM(H60:H61)</f>
        <v>0</v>
      </c>
    </row>
    <row r="64" spans="2:8" ht="12.75">
      <c r="B64" s="245"/>
      <c r="C64" s="246" t="s">
        <v>77</v>
      </c>
      <c r="D64" s="243">
        <f>SUM(D17,D23,D29,D35,D41,D47,D53,D58,D63)</f>
        <v>0</v>
      </c>
      <c r="E64" s="243">
        <f>SUM(E17,E23,E29,E35,E41,E47,E53,E58,E63)</f>
        <v>0</v>
      </c>
      <c r="F64" s="243">
        <f>SUM(F17,F23,F29,F35,F41,F47,F53,F58,F63)</f>
        <v>0</v>
      </c>
      <c r="G64" s="243">
        <f>SUM(G17,G23,G29,G35,G41,G47,G53,G58,G63)</f>
        <v>0</v>
      </c>
      <c r="H64" s="243">
        <f>SUM(H17,H23,H29,H35,H41,H47,H53,H58,H63)</f>
        <v>0</v>
      </c>
    </row>
    <row r="65" spans="2:8" ht="12.75">
      <c r="B65" s="249"/>
      <c r="C65" s="250" t="s">
        <v>120</v>
      </c>
      <c r="D65" s="251"/>
      <c r="E65" s="251"/>
      <c r="F65" s="251"/>
      <c r="G65" s="251"/>
      <c r="H65" s="251"/>
    </row>
    <row r="66" spans="2:8" ht="12.75">
      <c r="B66" s="241"/>
      <c r="C66" s="242" t="s">
        <v>245</v>
      </c>
      <c r="D66" s="247"/>
      <c r="E66" s="247"/>
      <c r="F66" s="247"/>
      <c r="G66" s="247"/>
      <c r="H66" s="247"/>
    </row>
    <row r="67" spans="2:8" ht="12.75">
      <c r="B67" s="241"/>
      <c r="C67" s="242" t="s">
        <v>218</v>
      </c>
      <c r="D67" s="247"/>
      <c r="E67" s="247"/>
      <c r="F67" s="247"/>
      <c r="G67" s="247"/>
      <c r="H67" s="247"/>
    </row>
    <row r="68" spans="2:8" ht="12.75">
      <c r="B68" s="241"/>
      <c r="C68" s="242" t="s">
        <v>276</v>
      </c>
      <c r="D68" s="247"/>
      <c r="E68" s="247"/>
      <c r="F68" s="247"/>
      <c r="G68" s="247"/>
      <c r="H68" s="247"/>
    </row>
    <row r="69" spans="2:8" ht="12.75">
      <c r="B69" s="241"/>
      <c r="C69" s="242" t="s">
        <v>281</v>
      </c>
      <c r="D69" s="247"/>
      <c r="E69" s="247"/>
      <c r="F69" s="247"/>
      <c r="G69" s="247"/>
      <c r="H69" s="247"/>
    </row>
    <row r="70" spans="2:8" ht="12.75">
      <c r="B70" s="245"/>
      <c r="C70" s="246" t="s">
        <v>121</v>
      </c>
      <c r="D70" s="243">
        <f>SUM(D66:D68)</f>
        <v>0</v>
      </c>
      <c r="E70" s="243">
        <f>SUM(E66:E68)</f>
        <v>0</v>
      </c>
      <c r="F70" s="243">
        <f>SUM(F66:F68)</f>
        <v>0</v>
      </c>
      <c r="G70" s="243">
        <f>SUM(G66:G68)</f>
        <v>0</v>
      </c>
      <c r="H70" s="243">
        <f>SUM(H66:H68)</f>
        <v>0</v>
      </c>
    </row>
    <row r="71" spans="2:8" ht="12.75">
      <c r="B71" s="241"/>
      <c r="C71" s="242" t="s">
        <v>278</v>
      </c>
      <c r="D71" s="247"/>
      <c r="E71" s="247"/>
      <c r="F71" s="247"/>
      <c r="G71" s="247"/>
      <c r="H71" s="247"/>
    </row>
    <row r="72" spans="2:8" ht="12.75">
      <c r="B72" s="241"/>
      <c r="C72" s="242" t="s">
        <v>279</v>
      </c>
      <c r="D72" s="247"/>
      <c r="E72" s="247"/>
      <c r="F72" s="247"/>
      <c r="G72" s="247"/>
      <c r="H72" s="247"/>
    </row>
    <row r="73" spans="2:8" ht="12.75">
      <c r="B73" s="245"/>
      <c r="C73" s="246" t="s">
        <v>280</v>
      </c>
      <c r="D73" s="243">
        <f>D71+D72</f>
        <v>0</v>
      </c>
      <c r="E73" s="243">
        <f>E71+E72</f>
        <v>0</v>
      </c>
      <c r="F73" s="243">
        <f>F71+F72</f>
        <v>0</v>
      </c>
      <c r="G73" s="243">
        <f>G71+G72</f>
        <v>0</v>
      </c>
      <c r="H73" s="243">
        <f>H71+H72</f>
        <v>0</v>
      </c>
    </row>
    <row r="74" spans="2:8" ht="12.75">
      <c r="B74" s="245"/>
      <c r="C74" s="246" t="s">
        <v>122</v>
      </c>
      <c r="D74" s="243">
        <f>D70+D73</f>
        <v>0</v>
      </c>
      <c r="E74" s="243">
        <f>E70+E73</f>
        <v>0</v>
      </c>
      <c r="F74" s="243">
        <f>F70+F73</f>
        <v>0</v>
      </c>
      <c r="G74" s="243">
        <f>G70+G73</f>
        <v>0</v>
      </c>
      <c r="H74" s="243">
        <f>H70+H73</f>
        <v>0</v>
      </c>
    </row>
    <row r="75" spans="2:8" ht="12.75" customHeight="1">
      <c r="B75" s="245"/>
      <c r="C75" s="246" t="s">
        <v>23</v>
      </c>
      <c r="D75" s="248">
        <f>D64+D74</f>
        <v>0</v>
      </c>
      <c r="E75" s="248">
        <f>E64+E74</f>
        <v>0</v>
      </c>
      <c r="F75" s="248">
        <f>F64+F74</f>
        <v>0</v>
      </c>
      <c r="G75" s="248">
        <f>G64+G74</f>
        <v>0</v>
      </c>
      <c r="H75" s="248">
        <f>H64+H74</f>
        <v>0</v>
      </c>
    </row>
    <row r="76" spans="2:8" ht="12.75">
      <c r="B76" s="245"/>
      <c r="C76" s="246" t="s">
        <v>263</v>
      </c>
      <c r="D76" s="47"/>
      <c r="E76" s="47"/>
      <c r="F76" s="47"/>
      <c r="G76" s="47"/>
      <c r="H76" s="47"/>
    </row>
    <row r="77" ht="12.75"/>
    <row r="78" ht="12.75"/>
    <row r="79" ht="12.75">
      <c r="D79" s="69" t="s">
        <v>16</v>
      </c>
    </row>
    <row r="80" ht="12.75"/>
  </sheetData>
  <sheetProtection/>
  <mergeCells count="2">
    <mergeCell ref="B1:C1"/>
    <mergeCell ref="B7:C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8" r:id="rId4"/>
  <headerFooter alignWithMargins="0">
    <oddFooter>&amp;C&amp;A&amp;RPage &amp;P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9999"/>
    <pageSetUpPr fitToPage="1"/>
  </sheetPr>
  <dimension ref="B1:F26"/>
  <sheetViews>
    <sheetView zoomScalePageLayoutView="0" workbookViewId="0" topLeftCell="A1">
      <selection activeCell="J42" sqref="A1:J42"/>
    </sheetView>
  </sheetViews>
  <sheetFormatPr defaultColWidth="9.140625" defaultRowHeight="12.75"/>
  <cols>
    <col min="1" max="1" width="12.140625" style="30" customWidth="1"/>
    <col min="2" max="2" width="21.00390625" style="30" customWidth="1"/>
    <col min="3" max="6" width="42.28125" style="30" customWidth="1"/>
    <col min="7" max="7" width="9.421875" style="30" customWidth="1"/>
    <col min="8" max="8" width="25.140625" style="30" customWidth="1"/>
    <col min="9" max="16384" width="9.140625" style="30" customWidth="1"/>
  </cols>
  <sheetData>
    <row r="1" spans="2:5" ht="20.25">
      <c r="B1" s="31" t="s">
        <v>140</v>
      </c>
      <c r="C1" s="31"/>
      <c r="D1" s="18"/>
      <c r="E1" s="18"/>
    </row>
    <row r="2" spans="2:5" ht="20.25">
      <c r="B2" s="50">
        <f>Tradingname</f>
        <v>0</v>
      </c>
      <c r="C2" s="51"/>
      <c r="D2" s="31"/>
      <c r="E2" s="31"/>
    </row>
    <row r="3" spans="2:6" ht="34.5">
      <c r="B3" s="52" t="s">
        <v>182</v>
      </c>
      <c r="C3" s="53">
        <f>Yearending</f>
        <v>44012</v>
      </c>
      <c r="F3" s="44"/>
    </row>
    <row r="5" spans="2:5" ht="15.75">
      <c r="B5" s="34" t="s">
        <v>211</v>
      </c>
      <c r="C5" s="32"/>
      <c r="D5" s="32"/>
      <c r="E5" s="32"/>
    </row>
    <row r="6" spans="2:5" ht="15.75">
      <c r="B6" s="34"/>
      <c r="C6" s="32"/>
      <c r="D6" s="32"/>
      <c r="E6" s="32"/>
    </row>
    <row r="7" spans="2:6" ht="40.5" customHeight="1">
      <c r="B7" s="228" t="s">
        <v>220</v>
      </c>
      <c r="C7" s="228" t="s">
        <v>124</v>
      </c>
      <c r="D7" s="228" t="s">
        <v>129</v>
      </c>
      <c r="E7" s="228" t="s">
        <v>125</v>
      </c>
      <c r="F7" s="254" t="s">
        <v>127</v>
      </c>
    </row>
    <row r="8" spans="2:6" ht="12.75">
      <c r="B8" s="230"/>
      <c r="C8" s="230"/>
      <c r="D8" s="237"/>
      <c r="E8" s="255" t="s">
        <v>126</v>
      </c>
      <c r="F8" s="256"/>
    </row>
    <row r="9" spans="2:6" ht="12.75">
      <c r="B9" s="257"/>
      <c r="C9" s="258" t="str">
        <f>'3. Statement of pipeline assets'!C11</f>
        <v>Pipelines</v>
      </c>
      <c r="D9" s="259"/>
      <c r="E9" s="259"/>
      <c r="F9" s="260"/>
    </row>
    <row r="10" spans="2:6" ht="12.75">
      <c r="B10" s="257"/>
      <c r="C10" s="258" t="str">
        <f>'3. Statement of pipeline assets'!C18</f>
        <v>Compressors</v>
      </c>
      <c r="D10" s="259"/>
      <c r="E10" s="259"/>
      <c r="F10" s="260"/>
    </row>
    <row r="11" spans="2:6" ht="12.75">
      <c r="B11" s="257"/>
      <c r="C11" s="258" t="str">
        <f>'3. Statement of pipeline assets'!C24</f>
        <v>City Gates, supply regulators and valve stations</v>
      </c>
      <c r="D11" s="259"/>
      <c r="E11" s="259"/>
      <c r="F11" s="260"/>
    </row>
    <row r="12" spans="2:6" ht="12.75">
      <c r="B12" s="257"/>
      <c r="C12" s="258" t="str">
        <f>'3. Statement of pipeline assets'!C30</f>
        <v>Metering</v>
      </c>
      <c r="D12" s="259"/>
      <c r="E12" s="259"/>
      <c r="F12" s="260"/>
    </row>
    <row r="13" spans="2:6" ht="12.75">
      <c r="B13" s="257"/>
      <c r="C13" s="258" t="str">
        <f>'3. Statement of pipeline assets'!C36</f>
        <v>Odourant plants</v>
      </c>
      <c r="D13" s="259"/>
      <c r="E13" s="259"/>
      <c r="F13" s="260"/>
    </row>
    <row r="14" spans="2:6" ht="12.75">
      <c r="B14" s="257"/>
      <c r="C14" s="258" t="str">
        <f>'3. Statement of pipeline assets'!C42</f>
        <v>SCADA (Communications)</v>
      </c>
      <c r="D14" s="259"/>
      <c r="E14" s="259"/>
      <c r="F14" s="260"/>
    </row>
    <row r="15" spans="2:6" ht="12.75">
      <c r="B15" s="257"/>
      <c r="C15" s="258" t="str">
        <f>'3. Statement of pipeline assets'!C48</f>
        <v>Buildings</v>
      </c>
      <c r="D15" s="259"/>
      <c r="E15" s="259"/>
      <c r="F15" s="260"/>
    </row>
    <row r="16" spans="2:6" ht="12.75">
      <c r="B16" s="257"/>
      <c r="C16" s="258" t="str">
        <f>'3. Statement of pipeline assets'!C59</f>
        <v>Other depreciable pipeline assets</v>
      </c>
      <c r="D16" s="259"/>
      <c r="E16" s="259"/>
      <c r="F16" s="260"/>
    </row>
    <row r="17" spans="2:6" ht="12.75">
      <c r="B17" s="257"/>
      <c r="C17" s="261" t="s">
        <v>210</v>
      </c>
      <c r="D17" s="259"/>
      <c r="E17" s="259"/>
      <c r="F17" s="260"/>
    </row>
    <row r="18" spans="2:6" ht="12.75">
      <c r="B18" s="257"/>
      <c r="C18" s="261" t="s">
        <v>210</v>
      </c>
      <c r="D18" s="259"/>
      <c r="E18" s="259"/>
      <c r="F18" s="260"/>
    </row>
    <row r="19" spans="2:6" ht="12.75">
      <c r="B19" s="257"/>
      <c r="C19" s="261" t="s">
        <v>210</v>
      </c>
      <c r="D19" s="259"/>
      <c r="E19" s="259"/>
      <c r="F19" s="260"/>
    </row>
    <row r="20" spans="2:6" ht="12.75">
      <c r="B20" s="257"/>
      <c r="C20" s="261" t="s">
        <v>210</v>
      </c>
      <c r="D20" s="259"/>
      <c r="E20" s="259"/>
      <c r="F20" s="260"/>
    </row>
    <row r="21" spans="2:6" ht="12.75">
      <c r="B21" s="257"/>
      <c r="C21" s="258" t="str">
        <f>'3. Statement of pipeline assets'!C65</f>
        <v>Shared supporting assets</v>
      </c>
      <c r="D21" s="259"/>
      <c r="E21" s="259"/>
      <c r="F21" s="260"/>
    </row>
    <row r="22" spans="2:6" ht="12.75">
      <c r="B22" s="257"/>
      <c r="C22" s="261" t="s">
        <v>210</v>
      </c>
      <c r="D22" s="259"/>
      <c r="E22" s="259"/>
      <c r="F22" s="260"/>
    </row>
    <row r="23" spans="2:6" ht="12.75">
      <c r="B23" s="257"/>
      <c r="C23" s="261" t="s">
        <v>210</v>
      </c>
      <c r="D23" s="259"/>
      <c r="E23" s="259"/>
      <c r="F23" s="260"/>
    </row>
    <row r="24" spans="2:6" ht="12.75">
      <c r="B24" s="257"/>
      <c r="C24" s="261" t="s">
        <v>210</v>
      </c>
      <c r="D24" s="259"/>
      <c r="E24" s="259"/>
      <c r="F24" s="260"/>
    </row>
    <row r="25" spans="2:6" ht="12.75">
      <c r="B25" s="257"/>
      <c r="C25" s="261" t="s">
        <v>210</v>
      </c>
      <c r="D25" s="259"/>
      <c r="E25" s="259"/>
      <c r="F25" s="260"/>
    </row>
    <row r="26" spans="2:6" ht="12.75">
      <c r="B26" s="257"/>
      <c r="C26" s="261" t="s">
        <v>210</v>
      </c>
      <c r="D26" s="259"/>
      <c r="E26" s="259"/>
      <c r="F26" s="260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5" r:id="rId2"/>
  <headerFooter alignWithMargins="0">
    <oddFooter>&amp;C&amp;A&amp;RPage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9999"/>
    <pageSetUpPr fitToPage="1"/>
  </sheetPr>
  <dimension ref="B1:G39"/>
  <sheetViews>
    <sheetView zoomScalePageLayoutView="0" workbookViewId="0" topLeftCell="A1">
      <selection activeCell="J42" sqref="A1:J42"/>
    </sheetView>
  </sheetViews>
  <sheetFormatPr defaultColWidth="9.140625" defaultRowHeight="12.75"/>
  <cols>
    <col min="1" max="1" width="12.140625" style="30" customWidth="1"/>
    <col min="2" max="2" width="21.00390625" style="30" customWidth="1"/>
    <col min="3" max="3" width="42.28125" style="30" customWidth="1"/>
    <col min="4" max="4" width="43.7109375" style="30" customWidth="1"/>
    <col min="5" max="5" width="22.57421875" style="30" customWidth="1"/>
    <col min="6" max="6" width="20.57421875" style="30" customWidth="1"/>
    <col min="7" max="7" width="22.57421875" style="30" customWidth="1"/>
    <col min="8" max="8" width="9.421875" style="30" customWidth="1"/>
    <col min="9" max="9" width="25.140625" style="30" customWidth="1"/>
    <col min="10" max="16384" width="9.140625" style="30" customWidth="1"/>
  </cols>
  <sheetData>
    <row r="1" spans="2:7" ht="20.25">
      <c r="B1" s="31" t="s">
        <v>120</v>
      </c>
      <c r="C1" s="31"/>
      <c r="D1" s="18"/>
      <c r="E1" s="18"/>
      <c r="F1" s="18"/>
      <c r="G1" s="18"/>
    </row>
    <row r="2" spans="2:7" ht="20.25">
      <c r="B2" s="50">
        <f>Tradingname</f>
        <v>0</v>
      </c>
      <c r="C2" s="51"/>
      <c r="D2" s="31"/>
      <c r="E2" s="31"/>
      <c r="G2" s="31"/>
    </row>
    <row r="3" spans="2:3" ht="17.25" customHeight="1">
      <c r="B3" s="52" t="s">
        <v>182</v>
      </c>
      <c r="C3" s="53">
        <f>Yearending</f>
        <v>44012</v>
      </c>
    </row>
    <row r="5" spans="2:7" ht="15.75">
      <c r="B5" s="34" t="s">
        <v>266</v>
      </c>
      <c r="C5" s="32"/>
      <c r="D5" s="32"/>
      <c r="E5" s="32"/>
      <c r="F5" s="33"/>
      <c r="G5" s="32"/>
    </row>
    <row r="6" spans="2:7" ht="15.75">
      <c r="B6" s="34"/>
      <c r="C6" s="32"/>
      <c r="D6" s="32"/>
      <c r="E6" s="32"/>
      <c r="F6" s="33"/>
      <c r="G6" s="32"/>
    </row>
    <row r="7" spans="2:7" ht="40.5" customHeight="1">
      <c r="B7" s="262" t="s">
        <v>220</v>
      </c>
      <c r="C7" s="262" t="s">
        <v>170</v>
      </c>
      <c r="D7" s="262" t="s">
        <v>171</v>
      </c>
      <c r="E7" s="262" t="s">
        <v>172</v>
      </c>
      <c r="F7" s="262" t="s">
        <v>72</v>
      </c>
      <c r="G7" s="262" t="s">
        <v>136</v>
      </c>
    </row>
    <row r="8" spans="2:7" ht="12.75">
      <c r="B8" s="262"/>
      <c r="C8" s="262"/>
      <c r="D8" s="262"/>
      <c r="E8" s="262" t="s">
        <v>184</v>
      </c>
      <c r="F8" s="262"/>
      <c r="G8" s="262" t="s">
        <v>184</v>
      </c>
    </row>
    <row r="9" spans="2:7" ht="12.75">
      <c r="B9" s="55"/>
      <c r="C9" s="55"/>
      <c r="D9" s="55"/>
      <c r="E9" s="36"/>
      <c r="F9" s="54"/>
      <c r="G9" s="243">
        <f aca="true" t="shared" si="0" ref="G9:G35">E9*F9</f>
        <v>0</v>
      </c>
    </row>
    <row r="10" spans="2:7" ht="12.75">
      <c r="B10" s="55"/>
      <c r="C10" s="55"/>
      <c r="D10" s="55"/>
      <c r="E10" s="36"/>
      <c r="F10" s="54"/>
      <c r="G10" s="243">
        <f t="shared" si="0"/>
        <v>0</v>
      </c>
    </row>
    <row r="11" spans="2:7" ht="12.75">
      <c r="B11" s="55"/>
      <c r="C11" s="55"/>
      <c r="D11" s="55"/>
      <c r="E11" s="36"/>
      <c r="F11" s="54"/>
      <c r="G11" s="243">
        <f t="shared" si="0"/>
        <v>0</v>
      </c>
    </row>
    <row r="12" spans="2:7" ht="12.75">
      <c r="B12" s="55"/>
      <c r="C12" s="55"/>
      <c r="D12" s="55"/>
      <c r="E12" s="36"/>
      <c r="F12" s="54"/>
      <c r="G12" s="243">
        <f t="shared" si="0"/>
        <v>0</v>
      </c>
    </row>
    <row r="13" spans="2:7" ht="12.75">
      <c r="B13" s="55"/>
      <c r="C13" s="55"/>
      <c r="D13" s="55"/>
      <c r="E13" s="36"/>
      <c r="F13" s="54"/>
      <c r="G13" s="243">
        <f t="shared" si="0"/>
        <v>0</v>
      </c>
    </row>
    <row r="14" spans="2:7" ht="12.75">
      <c r="B14" s="55"/>
      <c r="C14" s="55"/>
      <c r="D14" s="55"/>
      <c r="E14" s="36"/>
      <c r="F14" s="54"/>
      <c r="G14" s="243">
        <f t="shared" si="0"/>
        <v>0</v>
      </c>
    </row>
    <row r="15" spans="2:7" ht="12.75">
      <c r="B15" s="55"/>
      <c r="C15" s="55"/>
      <c r="D15" s="55"/>
      <c r="E15" s="36"/>
      <c r="F15" s="54"/>
      <c r="G15" s="243">
        <f>E15*F15</f>
        <v>0</v>
      </c>
    </row>
    <row r="16" spans="2:7" ht="12.75">
      <c r="B16" s="55"/>
      <c r="C16" s="55"/>
      <c r="D16" s="55"/>
      <c r="E16" s="36"/>
      <c r="F16" s="54"/>
      <c r="G16" s="243">
        <f t="shared" si="0"/>
        <v>0</v>
      </c>
    </row>
    <row r="17" spans="2:7" ht="12.75">
      <c r="B17" s="55"/>
      <c r="C17" s="55"/>
      <c r="D17" s="55"/>
      <c r="E17" s="36"/>
      <c r="F17" s="54"/>
      <c r="G17" s="243">
        <f t="shared" si="0"/>
        <v>0</v>
      </c>
    </row>
    <row r="18" spans="2:7" ht="12.75">
      <c r="B18" s="55"/>
      <c r="C18" s="55"/>
      <c r="D18" s="55"/>
      <c r="E18" s="36"/>
      <c r="F18" s="54"/>
      <c r="G18" s="243">
        <f t="shared" si="0"/>
        <v>0</v>
      </c>
    </row>
    <row r="19" spans="2:7" ht="12.75">
      <c r="B19" s="55"/>
      <c r="C19" s="55"/>
      <c r="D19" s="55"/>
      <c r="E19" s="36"/>
      <c r="F19" s="54"/>
      <c r="G19" s="243">
        <f t="shared" si="0"/>
        <v>0</v>
      </c>
    </row>
    <row r="20" spans="2:7" ht="12.75">
      <c r="B20" s="55"/>
      <c r="C20" s="55"/>
      <c r="D20" s="55"/>
      <c r="E20" s="36"/>
      <c r="F20" s="54"/>
      <c r="G20" s="243">
        <f t="shared" si="0"/>
        <v>0</v>
      </c>
    </row>
    <row r="21" spans="2:7" ht="12.75">
      <c r="B21" s="55"/>
      <c r="C21" s="55"/>
      <c r="D21" s="55"/>
      <c r="E21" s="36"/>
      <c r="F21" s="54"/>
      <c r="G21" s="243">
        <f t="shared" si="0"/>
        <v>0</v>
      </c>
    </row>
    <row r="22" spans="2:7" ht="12.75">
      <c r="B22" s="55"/>
      <c r="C22" s="55"/>
      <c r="D22" s="55"/>
      <c r="E22" s="36"/>
      <c r="F22" s="54"/>
      <c r="G22" s="243">
        <f t="shared" si="0"/>
        <v>0</v>
      </c>
    </row>
    <row r="23" spans="2:7" ht="12.75">
      <c r="B23" s="55"/>
      <c r="C23" s="55"/>
      <c r="D23" s="55"/>
      <c r="E23" s="36"/>
      <c r="F23" s="54"/>
      <c r="G23" s="243">
        <f t="shared" si="0"/>
        <v>0</v>
      </c>
    </row>
    <row r="24" spans="2:7" ht="12.75">
      <c r="B24" s="55"/>
      <c r="C24" s="55"/>
      <c r="D24" s="55"/>
      <c r="E24" s="36"/>
      <c r="F24" s="54"/>
      <c r="G24" s="243">
        <f>E24*F24</f>
        <v>0</v>
      </c>
    </row>
    <row r="25" spans="2:7" ht="12.75">
      <c r="B25" s="55"/>
      <c r="C25" s="55"/>
      <c r="D25" s="55"/>
      <c r="E25" s="36"/>
      <c r="F25" s="54"/>
      <c r="G25" s="243">
        <f t="shared" si="0"/>
        <v>0</v>
      </c>
    </row>
    <row r="26" spans="2:7" ht="12.75">
      <c r="B26" s="55"/>
      <c r="C26" s="55"/>
      <c r="D26" s="55"/>
      <c r="E26" s="36"/>
      <c r="F26" s="54"/>
      <c r="G26" s="243">
        <f t="shared" si="0"/>
        <v>0</v>
      </c>
    </row>
    <row r="27" spans="2:7" ht="12.75">
      <c r="B27" s="55"/>
      <c r="C27" s="55"/>
      <c r="D27" s="55"/>
      <c r="E27" s="36"/>
      <c r="F27" s="54"/>
      <c r="G27" s="243">
        <f t="shared" si="0"/>
        <v>0</v>
      </c>
    </row>
    <row r="28" spans="2:7" ht="12.75">
      <c r="B28" s="55"/>
      <c r="C28" s="55"/>
      <c r="D28" s="55"/>
      <c r="E28" s="36"/>
      <c r="F28" s="54"/>
      <c r="G28" s="243">
        <f t="shared" si="0"/>
        <v>0</v>
      </c>
    </row>
    <row r="29" spans="2:7" ht="12.75">
      <c r="B29" s="55"/>
      <c r="C29" s="55"/>
      <c r="D29" s="55"/>
      <c r="E29" s="36"/>
      <c r="F29" s="54"/>
      <c r="G29" s="243">
        <f t="shared" si="0"/>
        <v>0</v>
      </c>
    </row>
    <row r="30" spans="2:7" ht="12.75">
      <c r="B30" s="55"/>
      <c r="C30" s="55"/>
      <c r="D30" s="55"/>
      <c r="E30" s="36"/>
      <c r="F30" s="54"/>
      <c r="G30" s="243">
        <f t="shared" si="0"/>
        <v>0</v>
      </c>
    </row>
    <row r="31" spans="2:7" ht="12.75">
      <c r="B31" s="55"/>
      <c r="C31" s="55"/>
      <c r="D31" s="55"/>
      <c r="E31" s="36"/>
      <c r="F31" s="54"/>
      <c r="G31" s="243">
        <f t="shared" si="0"/>
        <v>0</v>
      </c>
    </row>
    <row r="32" spans="2:7" ht="12.75">
      <c r="B32" s="55"/>
      <c r="C32" s="55"/>
      <c r="D32" s="55"/>
      <c r="E32" s="36"/>
      <c r="F32" s="54"/>
      <c r="G32" s="243">
        <f t="shared" si="0"/>
        <v>0</v>
      </c>
    </row>
    <row r="33" spans="2:7" ht="12.75">
      <c r="B33" s="55"/>
      <c r="C33" s="55"/>
      <c r="D33" s="55"/>
      <c r="E33" s="36"/>
      <c r="F33" s="54"/>
      <c r="G33" s="243">
        <f t="shared" si="0"/>
        <v>0</v>
      </c>
    </row>
    <row r="34" spans="2:7" ht="12.75">
      <c r="B34" s="55"/>
      <c r="C34" s="55"/>
      <c r="D34" s="55"/>
      <c r="E34" s="36"/>
      <c r="F34" s="54"/>
      <c r="G34" s="243">
        <f t="shared" si="0"/>
        <v>0</v>
      </c>
    </row>
    <row r="35" spans="2:7" ht="12.75">
      <c r="B35" s="55"/>
      <c r="C35" s="55"/>
      <c r="D35" s="55"/>
      <c r="E35" s="36"/>
      <c r="F35" s="54"/>
      <c r="G35" s="243">
        <f t="shared" si="0"/>
        <v>0</v>
      </c>
    </row>
    <row r="36" spans="2:7" ht="12.75">
      <c r="B36" s="374" t="s">
        <v>24</v>
      </c>
      <c r="C36" s="375"/>
      <c r="D36" s="376"/>
      <c r="E36" s="243">
        <f>SUM(E9:E35)</f>
        <v>0</v>
      </c>
      <c r="F36" s="235"/>
      <c r="G36" s="243">
        <f>SUM(G9:G35)</f>
        <v>0</v>
      </c>
    </row>
    <row r="39" ht="12.75">
      <c r="B39" s="56"/>
    </row>
  </sheetData>
  <sheetProtection/>
  <mergeCells count="1">
    <mergeCell ref="B36:D3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3" r:id="rId2"/>
  <headerFooter alignWithMargins="0">
    <oddFooter>&amp;C&amp;A&amp;RPage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9999"/>
    <pageSetUpPr fitToPage="1"/>
  </sheetPr>
  <dimension ref="B1:BI34"/>
  <sheetViews>
    <sheetView showGridLines="0" zoomScalePageLayoutView="0" workbookViewId="0" topLeftCell="A1">
      <selection activeCell="J42" sqref="A1:BH42"/>
    </sheetView>
  </sheetViews>
  <sheetFormatPr defaultColWidth="9.140625" defaultRowHeight="12.75"/>
  <cols>
    <col min="1" max="1" width="11.421875" style="0" customWidth="1"/>
    <col min="2" max="2" width="22.28125" style="0" customWidth="1"/>
    <col min="3" max="3" width="40.7109375" style="0" customWidth="1"/>
    <col min="4" max="4" width="50.57421875" style="0" customWidth="1"/>
    <col min="5" max="5" width="23.7109375" style="0" customWidth="1"/>
    <col min="6" max="13" width="9.421875" style="0" customWidth="1"/>
    <col min="29" max="29" width="9.140625" style="0" customWidth="1"/>
    <col min="46" max="46" width="9.140625" style="0" customWidth="1"/>
  </cols>
  <sheetData>
    <row r="1" ht="20.25">
      <c r="B1" s="37" t="s">
        <v>241</v>
      </c>
    </row>
    <row r="2" spans="2:3" ht="15">
      <c r="B2" s="50">
        <f>Tradingname</f>
        <v>0</v>
      </c>
      <c r="C2" s="51"/>
    </row>
    <row r="3" spans="2:11" ht="19.5" customHeight="1">
      <c r="B3" s="52" t="s">
        <v>182</v>
      </c>
      <c r="C3" s="53">
        <f>Yearending</f>
        <v>44012</v>
      </c>
      <c r="K3" s="44"/>
    </row>
    <row r="4" ht="20.25">
      <c r="B4" s="37"/>
    </row>
    <row r="5" spans="2:5" ht="15.75">
      <c r="B5" s="38" t="s">
        <v>200</v>
      </c>
      <c r="D5" s="43"/>
      <c r="E5" s="43"/>
    </row>
    <row r="7" spans="2:61" ht="45" customHeight="1">
      <c r="B7" s="263" t="s">
        <v>220</v>
      </c>
      <c r="C7" s="264" t="s">
        <v>83</v>
      </c>
      <c r="D7" s="264"/>
      <c r="E7" s="265" t="s">
        <v>24</v>
      </c>
      <c r="F7" s="377" t="s">
        <v>82</v>
      </c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8"/>
      <c r="AJ7" s="378"/>
      <c r="AK7" s="378"/>
      <c r="AL7" s="378"/>
      <c r="AM7" s="378"/>
      <c r="AN7" s="378"/>
      <c r="AO7" s="378"/>
      <c r="AP7" s="378"/>
      <c r="AQ7" s="378"/>
      <c r="AR7" s="378"/>
      <c r="AS7" s="378"/>
      <c r="AT7" s="378"/>
      <c r="AU7" s="378"/>
      <c r="AV7" s="378"/>
      <c r="AW7" s="378"/>
      <c r="AX7" s="378"/>
      <c r="AY7" s="378"/>
      <c r="AZ7" s="378"/>
      <c r="BA7" s="378"/>
      <c r="BB7" s="378"/>
      <c r="BC7" s="378"/>
      <c r="BD7" s="378"/>
      <c r="BE7" s="378"/>
      <c r="BF7" s="378"/>
      <c r="BG7" s="378"/>
      <c r="BH7" s="378"/>
      <c r="BI7" s="281" t="s">
        <v>208</v>
      </c>
    </row>
    <row r="8" spans="2:60" ht="12.75">
      <c r="B8" s="266"/>
      <c r="C8" s="267"/>
      <c r="D8" s="267"/>
      <c r="E8" s="267"/>
      <c r="F8" s="268">
        <f>C33</f>
        <v>29221</v>
      </c>
      <c r="G8" s="268">
        <f>DATE(YEAR(F8)+1,MONTH(F8),DAY(F8))</f>
        <v>29587</v>
      </c>
      <c r="H8" s="268">
        <f aca="true" t="shared" si="0" ref="H8:X8">DATE(YEAR(G8)+1,MONTH(G8),DAY(G8))</f>
        <v>29952</v>
      </c>
      <c r="I8" s="268">
        <f t="shared" si="0"/>
        <v>30317</v>
      </c>
      <c r="J8" s="268">
        <f t="shared" si="0"/>
        <v>30682</v>
      </c>
      <c r="K8" s="268">
        <f t="shared" si="0"/>
        <v>31048</v>
      </c>
      <c r="L8" s="268">
        <f t="shared" si="0"/>
        <v>31413</v>
      </c>
      <c r="M8" s="268">
        <f t="shared" si="0"/>
        <v>31778</v>
      </c>
      <c r="N8" s="268">
        <f t="shared" si="0"/>
        <v>32143</v>
      </c>
      <c r="O8" s="268">
        <f t="shared" si="0"/>
        <v>32509</v>
      </c>
      <c r="P8" s="268">
        <f t="shared" si="0"/>
        <v>32874</v>
      </c>
      <c r="Q8" s="268">
        <f t="shared" si="0"/>
        <v>33239</v>
      </c>
      <c r="R8" s="268">
        <f t="shared" si="0"/>
        <v>33604</v>
      </c>
      <c r="S8" s="268">
        <f t="shared" si="0"/>
        <v>33970</v>
      </c>
      <c r="T8" s="268">
        <f t="shared" si="0"/>
        <v>34335</v>
      </c>
      <c r="U8" s="268">
        <f t="shared" si="0"/>
        <v>34700</v>
      </c>
      <c r="V8" s="268">
        <f t="shared" si="0"/>
        <v>35065</v>
      </c>
      <c r="W8" s="268">
        <f t="shared" si="0"/>
        <v>35431</v>
      </c>
      <c r="X8" s="268">
        <f t="shared" si="0"/>
        <v>35796</v>
      </c>
      <c r="Y8" s="268">
        <f>DATE(YEAR(X8)+1,MONTH(X8),DAY(X8))</f>
        <v>36161</v>
      </c>
      <c r="Z8" s="268">
        <f>DATE(YEAR(Y8)+1,MONTH(Y8),DAY(Y8))</f>
        <v>36526</v>
      </c>
      <c r="AA8" s="268">
        <f>DATE(YEAR(Z8)+1,MONTH(Z8),DAY(Z8))</f>
        <v>36892</v>
      </c>
      <c r="AB8" s="268">
        <f aca="true" t="shared" si="1" ref="AB8:AR8">DATE(YEAR(AA8)+1,MONTH(AA8),DAY(AA8))</f>
        <v>37257</v>
      </c>
      <c r="AC8" s="268">
        <f t="shared" si="1"/>
        <v>37622</v>
      </c>
      <c r="AD8" s="268">
        <f t="shared" si="1"/>
        <v>37987</v>
      </c>
      <c r="AE8" s="268">
        <f t="shared" si="1"/>
        <v>38353</v>
      </c>
      <c r="AF8" s="268">
        <f t="shared" si="1"/>
        <v>38718</v>
      </c>
      <c r="AG8" s="268">
        <f t="shared" si="1"/>
        <v>39083</v>
      </c>
      <c r="AH8" s="268">
        <f t="shared" si="1"/>
        <v>39448</v>
      </c>
      <c r="AI8" s="268">
        <f t="shared" si="1"/>
        <v>39814</v>
      </c>
      <c r="AJ8" s="268">
        <f t="shared" si="1"/>
        <v>40179</v>
      </c>
      <c r="AK8" s="268">
        <f t="shared" si="1"/>
        <v>40544</v>
      </c>
      <c r="AL8" s="268">
        <f t="shared" si="1"/>
        <v>40909</v>
      </c>
      <c r="AM8" s="268">
        <f t="shared" si="1"/>
        <v>41275</v>
      </c>
      <c r="AN8" s="268">
        <f t="shared" si="1"/>
        <v>41640</v>
      </c>
      <c r="AO8" s="268">
        <f t="shared" si="1"/>
        <v>42005</v>
      </c>
      <c r="AP8" s="268">
        <f t="shared" si="1"/>
        <v>42370</v>
      </c>
      <c r="AQ8" s="268">
        <f t="shared" si="1"/>
        <v>42736</v>
      </c>
      <c r="AR8" s="268">
        <f t="shared" si="1"/>
        <v>43101</v>
      </c>
      <c r="AS8" s="268">
        <f aca="true" t="shared" si="2" ref="AS8:BH8">DATE(YEAR(AR8)+1,MONTH(AR8),DAY(AR8))</f>
        <v>43466</v>
      </c>
      <c r="AT8" s="268">
        <f t="shared" si="2"/>
        <v>43831</v>
      </c>
      <c r="AU8" s="268">
        <f t="shared" si="2"/>
        <v>44197</v>
      </c>
      <c r="AV8" s="268">
        <f t="shared" si="2"/>
        <v>44562</v>
      </c>
      <c r="AW8" s="268">
        <f t="shared" si="2"/>
        <v>44927</v>
      </c>
      <c r="AX8" s="268">
        <f t="shared" si="2"/>
        <v>45292</v>
      </c>
      <c r="AY8" s="268">
        <f t="shared" si="2"/>
        <v>45658</v>
      </c>
      <c r="AZ8" s="268">
        <f t="shared" si="2"/>
        <v>46023</v>
      </c>
      <c r="BA8" s="268">
        <f t="shared" si="2"/>
        <v>46388</v>
      </c>
      <c r="BB8" s="268">
        <f t="shared" si="2"/>
        <v>46753</v>
      </c>
      <c r="BC8" s="268">
        <f t="shared" si="2"/>
        <v>47119</v>
      </c>
      <c r="BD8" s="268">
        <f t="shared" si="2"/>
        <v>47484</v>
      </c>
      <c r="BE8" s="268">
        <f t="shared" si="2"/>
        <v>47849</v>
      </c>
      <c r="BF8" s="268">
        <f t="shared" si="2"/>
        <v>48214</v>
      </c>
      <c r="BG8" s="268">
        <f t="shared" si="2"/>
        <v>48580</v>
      </c>
      <c r="BH8" s="268">
        <f t="shared" si="2"/>
        <v>48945</v>
      </c>
    </row>
    <row r="9" spans="2:60" ht="12.75">
      <c r="B9" s="269"/>
      <c r="C9" s="278" t="s">
        <v>69</v>
      </c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0"/>
      <c r="BE9" s="280"/>
      <c r="BF9" s="280"/>
      <c r="BG9" s="280"/>
      <c r="BH9" s="279"/>
    </row>
    <row r="10" spans="2:60" ht="12.75">
      <c r="B10" s="269"/>
      <c r="C10" s="270"/>
      <c r="D10" s="271" t="s">
        <v>74</v>
      </c>
      <c r="E10" s="207">
        <f aca="true" t="shared" si="3" ref="E10:E27">SUM(F10:BH10)</f>
        <v>0</v>
      </c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</row>
    <row r="11" spans="2:60" ht="12.75">
      <c r="B11" s="269"/>
      <c r="C11" s="270"/>
      <c r="D11" s="271" t="s">
        <v>169</v>
      </c>
      <c r="E11" s="207">
        <f>C34</f>
        <v>0</v>
      </c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</row>
    <row r="12" spans="2:60" ht="12.75">
      <c r="B12" s="269"/>
      <c r="C12" s="270"/>
      <c r="D12" s="271" t="s">
        <v>75</v>
      </c>
      <c r="E12" s="207">
        <f t="shared" si="3"/>
        <v>0</v>
      </c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</row>
    <row r="13" spans="2:60" ht="12.75">
      <c r="B13" s="269"/>
      <c r="C13" s="270"/>
      <c r="D13" s="271" t="s">
        <v>123</v>
      </c>
      <c r="E13" s="207">
        <f t="shared" si="3"/>
        <v>0</v>
      </c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</row>
    <row r="14" spans="2:60" ht="12.75">
      <c r="B14" s="269"/>
      <c r="C14" s="270"/>
      <c r="D14" s="271" t="s">
        <v>78</v>
      </c>
      <c r="E14" s="207">
        <f t="shared" si="3"/>
        <v>0</v>
      </c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</row>
    <row r="15" spans="2:60" ht="12.75">
      <c r="B15" s="269"/>
      <c r="C15" s="270"/>
      <c r="D15" s="272" t="s">
        <v>76</v>
      </c>
      <c r="E15" s="207">
        <f t="shared" si="3"/>
        <v>0</v>
      </c>
      <c r="F15" s="211">
        <f aca="true" t="shared" si="4" ref="F15:AK15">SUM(F9:F14)</f>
        <v>0</v>
      </c>
      <c r="G15" s="211">
        <f t="shared" si="4"/>
        <v>0</v>
      </c>
      <c r="H15" s="211">
        <f t="shared" si="4"/>
        <v>0</v>
      </c>
      <c r="I15" s="211">
        <f t="shared" si="4"/>
        <v>0</v>
      </c>
      <c r="J15" s="211">
        <f t="shared" si="4"/>
        <v>0</v>
      </c>
      <c r="K15" s="211">
        <f t="shared" si="4"/>
        <v>0</v>
      </c>
      <c r="L15" s="211">
        <f t="shared" si="4"/>
        <v>0</v>
      </c>
      <c r="M15" s="211">
        <f t="shared" si="4"/>
        <v>0</v>
      </c>
      <c r="N15" s="211">
        <f t="shared" si="4"/>
        <v>0</v>
      </c>
      <c r="O15" s="211">
        <f t="shared" si="4"/>
        <v>0</v>
      </c>
      <c r="P15" s="211">
        <f t="shared" si="4"/>
        <v>0</v>
      </c>
      <c r="Q15" s="211">
        <f t="shared" si="4"/>
        <v>0</v>
      </c>
      <c r="R15" s="211">
        <f t="shared" si="4"/>
        <v>0</v>
      </c>
      <c r="S15" s="211">
        <f t="shared" si="4"/>
        <v>0</v>
      </c>
      <c r="T15" s="211">
        <f t="shared" si="4"/>
        <v>0</v>
      </c>
      <c r="U15" s="211">
        <f t="shared" si="4"/>
        <v>0</v>
      </c>
      <c r="V15" s="211">
        <f t="shared" si="4"/>
        <v>0</v>
      </c>
      <c r="W15" s="211">
        <f t="shared" si="4"/>
        <v>0</v>
      </c>
      <c r="X15" s="211">
        <f t="shared" si="4"/>
        <v>0</v>
      </c>
      <c r="Y15" s="211">
        <f t="shared" si="4"/>
        <v>0</v>
      </c>
      <c r="Z15" s="211">
        <f t="shared" si="4"/>
        <v>0</v>
      </c>
      <c r="AA15" s="211">
        <f t="shared" si="4"/>
        <v>0</v>
      </c>
      <c r="AB15" s="211">
        <f t="shared" si="4"/>
        <v>0</v>
      </c>
      <c r="AC15" s="211">
        <f t="shared" si="4"/>
        <v>0</v>
      </c>
      <c r="AD15" s="211">
        <f t="shared" si="4"/>
        <v>0</v>
      </c>
      <c r="AE15" s="211">
        <f t="shared" si="4"/>
        <v>0</v>
      </c>
      <c r="AF15" s="211">
        <f t="shared" si="4"/>
        <v>0</v>
      </c>
      <c r="AG15" s="211">
        <f t="shared" si="4"/>
        <v>0</v>
      </c>
      <c r="AH15" s="211">
        <f t="shared" si="4"/>
        <v>0</v>
      </c>
      <c r="AI15" s="211">
        <f t="shared" si="4"/>
        <v>0</v>
      </c>
      <c r="AJ15" s="211">
        <f t="shared" si="4"/>
        <v>0</v>
      </c>
      <c r="AK15" s="211">
        <f t="shared" si="4"/>
        <v>0</v>
      </c>
      <c r="AL15" s="211">
        <f aca="true" t="shared" si="5" ref="AL15:BH15">SUM(AL9:AL14)</f>
        <v>0</v>
      </c>
      <c r="AM15" s="211">
        <f t="shared" si="5"/>
        <v>0</v>
      </c>
      <c r="AN15" s="211">
        <f t="shared" si="5"/>
        <v>0</v>
      </c>
      <c r="AO15" s="211">
        <f t="shared" si="5"/>
        <v>0</v>
      </c>
      <c r="AP15" s="211">
        <f t="shared" si="5"/>
        <v>0</v>
      </c>
      <c r="AQ15" s="211">
        <f t="shared" si="5"/>
        <v>0</v>
      </c>
      <c r="AR15" s="211">
        <f t="shared" si="5"/>
        <v>0</v>
      </c>
      <c r="AS15" s="211">
        <f t="shared" si="5"/>
        <v>0</v>
      </c>
      <c r="AT15" s="211">
        <f t="shared" si="5"/>
        <v>0</v>
      </c>
      <c r="AU15" s="211">
        <f t="shared" si="5"/>
        <v>0</v>
      </c>
      <c r="AV15" s="211">
        <f t="shared" si="5"/>
        <v>0</v>
      </c>
      <c r="AW15" s="211">
        <f t="shared" si="5"/>
        <v>0</v>
      </c>
      <c r="AX15" s="211">
        <f t="shared" si="5"/>
        <v>0</v>
      </c>
      <c r="AY15" s="211">
        <f t="shared" si="5"/>
        <v>0</v>
      </c>
      <c r="AZ15" s="211">
        <f t="shared" si="5"/>
        <v>0</v>
      </c>
      <c r="BA15" s="211">
        <f t="shared" si="5"/>
        <v>0</v>
      </c>
      <c r="BB15" s="211">
        <f t="shared" si="5"/>
        <v>0</v>
      </c>
      <c r="BC15" s="211">
        <f t="shared" si="5"/>
        <v>0</v>
      </c>
      <c r="BD15" s="211">
        <f t="shared" si="5"/>
        <v>0</v>
      </c>
      <c r="BE15" s="211">
        <f t="shared" si="5"/>
        <v>0</v>
      </c>
      <c r="BF15" s="211">
        <f t="shared" si="5"/>
        <v>0</v>
      </c>
      <c r="BG15" s="211">
        <f t="shared" si="5"/>
        <v>0</v>
      </c>
      <c r="BH15" s="211">
        <f t="shared" si="5"/>
        <v>0</v>
      </c>
    </row>
    <row r="16" spans="2:60" ht="12.75">
      <c r="B16" s="269"/>
      <c r="C16" s="278" t="s">
        <v>120</v>
      </c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/>
      <c r="BB16" s="280"/>
      <c r="BC16" s="280"/>
      <c r="BD16" s="280"/>
      <c r="BE16" s="280"/>
      <c r="BF16" s="280"/>
      <c r="BG16" s="280"/>
      <c r="BH16" s="279"/>
    </row>
    <row r="17" spans="2:60" ht="25.5">
      <c r="B17" s="269"/>
      <c r="C17" s="270"/>
      <c r="D17" s="271" t="s">
        <v>166</v>
      </c>
      <c r="E17" s="207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</row>
    <row r="18" spans="2:60" ht="12.75">
      <c r="B18" s="269"/>
      <c r="C18" s="270"/>
      <c r="D18" s="271" t="s">
        <v>75</v>
      </c>
      <c r="E18" s="207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</row>
    <row r="19" spans="2:60" ht="12.75">
      <c r="B19" s="269"/>
      <c r="C19" s="270"/>
      <c r="D19" s="271" t="s">
        <v>123</v>
      </c>
      <c r="E19" s="207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</row>
    <row r="20" spans="2:60" ht="12.75">
      <c r="B20" s="269"/>
      <c r="C20" s="270"/>
      <c r="D20" s="271" t="s">
        <v>78</v>
      </c>
      <c r="E20" s="207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</row>
    <row r="21" spans="2:60" ht="12.75">
      <c r="B21" s="269"/>
      <c r="C21" s="270"/>
      <c r="D21" s="272" t="s">
        <v>76</v>
      </c>
      <c r="E21" s="207">
        <f>SUM(F21:BH21)</f>
        <v>0</v>
      </c>
      <c r="F21" s="211">
        <f aca="true" t="shared" si="6" ref="F21:AK21">SUM(F17:F20)</f>
        <v>0</v>
      </c>
      <c r="G21" s="211">
        <f t="shared" si="6"/>
        <v>0</v>
      </c>
      <c r="H21" s="211">
        <f t="shared" si="6"/>
        <v>0</v>
      </c>
      <c r="I21" s="211">
        <f t="shared" si="6"/>
        <v>0</v>
      </c>
      <c r="J21" s="211">
        <f t="shared" si="6"/>
        <v>0</v>
      </c>
      <c r="K21" s="211">
        <f t="shared" si="6"/>
        <v>0</v>
      </c>
      <c r="L21" s="211">
        <f t="shared" si="6"/>
        <v>0</v>
      </c>
      <c r="M21" s="211">
        <f t="shared" si="6"/>
        <v>0</v>
      </c>
      <c r="N21" s="211">
        <f t="shared" si="6"/>
        <v>0</v>
      </c>
      <c r="O21" s="211">
        <f t="shared" si="6"/>
        <v>0</v>
      </c>
      <c r="P21" s="211">
        <f t="shared" si="6"/>
        <v>0</v>
      </c>
      <c r="Q21" s="211">
        <f t="shared" si="6"/>
        <v>0</v>
      </c>
      <c r="R21" s="211">
        <f t="shared" si="6"/>
        <v>0</v>
      </c>
      <c r="S21" s="211">
        <f t="shared" si="6"/>
        <v>0</v>
      </c>
      <c r="T21" s="211">
        <f t="shared" si="6"/>
        <v>0</v>
      </c>
      <c r="U21" s="211">
        <f t="shared" si="6"/>
        <v>0</v>
      </c>
      <c r="V21" s="211">
        <f t="shared" si="6"/>
        <v>0</v>
      </c>
      <c r="W21" s="211">
        <f t="shared" si="6"/>
        <v>0</v>
      </c>
      <c r="X21" s="211">
        <f t="shared" si="6"/>
        <v>0</v>
      </c>
      <c r="Y21" s="211">
        <f t="shared" si="6"/>
        <v>0</v>
      </c>
      <c r="Z21" s="211">
        <f t="shared" si="6"/>
        <v>0</v>
      </c>
      <c r="AA21" s="211">
        <f t="shared" si="6"/>
        <v>0</v>
      </c>
      <c r="AB21" s="211">
        <f t="shared" si="6"/>
        <v>0</v>
      </c>
      <c r="AC21" s="211">
        <f t="shared" si="6"/>
        <v>0</v>
      </c>
      <c r="AD21" s="211">
        <f t="shared" si="6"/>
        <v>0</v>
      </c>
      <c r="AE21" s="211">
        <f t="shared" si="6"/>
        <v>0</v>
      </c>
      <c r="AF21" s="211">
        <f t="shared" si="6"/>
        <v>0</v>
      </c>
      <c r="AG21" s="211">
        <f t="shared" si="6"/>
        <v>0</v>
      </c>
      <c r="AH21" s="211">
        <f t="shared" si="6"/>
        <v>0</v>
      </c>
      <c r="AI21" s="211">
        <f t="shared" si="6"/>
        <v>0</v>
      </c>
      <c r="AJ21" s="211">
        <f t="shared" si="6"/>
        <v>0</v>
      </c>
      <c r="AK21" s="211">
        <f t="shared" si="6"/>
        <v>0</v>
      </c>
      <c r="AL21" s="211">
        <f aca="true" t="shared" si="7" ref="AL21:BH21">SUM(AL17:AL20)</f>
        <v>0</v>
      </c>
      <c r="AM21" s="211">
        <f t="shared" si="7"/>
        <v>0</v>
      </c>
      <c r="AN21" s="211">
        <f t="shared" si="7"/>
        <v>0</v>
      </c>
      <c r="AO21" s="211">
        <f t="shared" si="7"/>
        <v>0</v>
      </c>
      <c r="AP21" s="211">
        <f t="shared" si="7"/>
        <v>0</v>
      </c>
      <c r="AQ21" s="211">
        <f t="shared" si="7"/>
        <v>0</v>
      </c>
      <c r="AR21" s="211">
        <f t="shared" si="7"/>
        <v>0</v>
      </c>
      <c r="AS21" s="211">
        <f t="shared" si="7"/>
        <v>0</v>
      </c>
      <c r="AT21" s="211">
        <f t="shared" si="7"/>
        <v>0</v>
      </c>
      <c r="AU21" s="211">
        <f t="shared" si="7"/>
        <v>0</v>
      </c>
      <c r="AV21" s="211">
        <f t="shared" si="7"/>
        <v>0</v>
      </c>
      <c r="AW21" s="211">
        <f t="shared" si="7"/>
        <v>0</v>
      </c>
      <c r="AX21" s="211">
        <f t="shared" si="7"/>
        <v>0</v>
      </c>
      <c r="AY21" s="211">
        <f t="shared" si="7"/>
        <v>0</v>
      </c>
      <c r="AZ21" s="211">
        <f t="shared" si="7"/>
        <v>0</v>
      </c>
      <c r="BA21" s="211">
        <f t="shared" si="7"/>
        <v>0</v>
      </c>
      <c r="BB21" s="211">
        <f t="shared" si="7"/>
        <v>0</v>
      </c>
      <c r="BC21" s="211">
        <f t="shared" si="7"/>
        <v>0</v>
      </c>
      <c r="BD21" s="211">
        <f t="shared" si="7"/>
        <v>0</v>
      </c>
      <c r="BE21" s="211">
        <f t="shared" si="7"/>
        <v>0</v>
      </c>
      <c r="BF21" s="211">
        <f t="shared" si="7"/>
        <v>0</v>
      </c>
      <c r="BG21" s="211">
        <f t="shared" si="7"/>
        <v>0</v>
      </c>
      <c r="BH21" s="211">
        <f t="shared" si="7"/>
        <v>0</v>
      </c>
    </row>
    <row r="22" spans="2:60" ht="12.75">
      <c r="B22" s="269"/>
      <c r="C22" s="270"/>
      <c r="D22" s="272" t="s">
        <v>94</v>
      </c>
      <c r="E22" s="207">
        <f>E15+E21</f>
        <v>0</v>
      </c>
      <c r="F22" s="207">
        <f aca="true" t="shared" si="8" ref="F22:BH22">F15+F21</f>
        <v>0</v>
      </c>
      <c r="G22" s="207">
        <f t="shared" si="8"/>
        <v>0</v>
      </c>
      <c r="H22" s="207">
        <f t="shared" si="8"/>
        <v>0</v>
      </c>
      <c r="I22" s="207">
        <f t="shared" si="8"/>
        <v>0</v>
      </c>
      <c r="J22" s="207">
        <f t="shared" si="8"/>
        <v>0</v>
      </c>
      <c r="K22" s="207">
        <f t="shared" si="8"/>
        <v>0</v>
      </c>
      <c r="L22" s="207">
        <f t="shared" si="8"/>
        <v>0</v>
      </c>
      <c r="M22" s="207">
        <f t="shared" si="8"/>
        <v>0</v>
      </c>
      <c r="N22" s="207">
        <f t="shared" si="8"/>
        <v>0</v>
      </c>
      <c r="O22" s="207">
        <f t="shared" si="8"/>
        <v>0</v>
      </c>
      <c r="P22" s="207">
        <f t="shared" si="8"/>
        <v>0</v>
      </c>
      <c r="Q22" s="207">
        <f t="shared" si="8"/>
        <v>0</v>
      </c>
      <c r="R22" s="207">
        <f t="shared" si="8"/>
        <v>0</v>
      </c>
      <c r="S22" s="207">
        <f t="shared" si="8"/>
        <v>0</v>
      </c>
      <c r="T22" s="207">
        <f t="shared" si="8"/>
        <v>0</v>
      </c>
      <c r="U22" s="207">
        <f t="shared" si="8"/>
        <v>0</v>
      </c>
      <c r="V22" s="207">
        <f t="shared" si="8"/>
        <v>0</v>
      </c>
      <c r="W22" s="207">
        <f t="shared" si="8"/>
        <v>0</v>
      </c>
      <c r="X22" s="207">
        <f t="shared" si="8"/>
        <v>0</v>
      </c>
      <c r="Y22" s="207">
        <f t="shared" si="8"/>
        <v>0</v>
      </c>
      <c r="Z22" s="207">
        <f t="shared" si="8"/>
        <v>0</v>
      </c>
      <c r="AA22" s="207">
        <f t="shared" si="8"/>
        <v>0</v>
      </c>
      <c r="AB22" s="207">
        <f t="shared" si="8"/>
        <v>0</v>
      </c>
      <c r="AC22" s="207">
        <f t="shared" si="8"/>
        <v>0</v>
      </c>
      <c r="AD22" s="207">
        <f t="shared" si="8"/>
        <v>0</v>
      </c>
      <c r="AE22" s="207">
        <f t="shared" si="8"/>
        <v>0</v>
      </c>
      <c r="AF22" s="207">
        <f t="shared" si="8"/>
        <v>0</v>
      </c>
      <c r="AG22" s="207">
        <f t="shared" si="8"/>
        <v>0</v>
      </c>
      <c r="AH22" s="207">
        <f t="shared" si="8"/>
        <v>0</v>
      </c>
      <c r="AI22" s="207">
        <f t="shared" si="8"/>
        <v>0</v>
      </c>
      <c r="AJ22" s="207">
        <f t="shared" si="8"/>
        <v>0</v>
      </c>
      <c r="AK22" s="207">
        <f t="shared" si="8"/>
        <v>0</v>
      </c>
      <c r="AL22" s="207">
        <f t="shared" si="8"/>
        <v>0</v>
      </c>
      <c r="AM22" s="207">
        <f t="shared" si="8"/>
        <v>0</v>
      </c>
      <c r="AN22" s="207">
        <f t="shared" si="8"/>
        <v>0</v>
      </c>
      <c r="AO22" s="207">
        <f t="shared" si="8"/>
        <v>0</v>
      </c>
      <c r="AP22" s="207">
        <f t="shared" si="8"/>
        <v>0</v>
      </c>
      <c r="AQ22" s="207">
        <f t="shared" si="8"/>
        <v>0</v>
      </c>
      <c r="AR22" s="207">
        <f t="shared" si="8"/>
        <v>0</v>
      </c>
      <c r="AS22" s="207">
        <f t="shared" si="8"/>
        <v>0</v>
      </c>
      <c r="AT22" s="207">
        <f t="shared" si="8"/>
        <v>0</v>
      </c>
      <c r="AU22" s="207">
        <f t="shared" si="8"/>
        <v>0</v>
      </c>
      <c r="AV22" s="207">
        <f t="shared" si="8"/>
        <v>0</v>
      </c>
      <c r="AW22" s="207">
        <f t="shared" si="8"/>
        <v>0</v>
      </c>
      <c r="AX22" s="207">
        <f t="shared" si="8"/>
        <v>0</v>
      </c>
      <c r="AY22" s="207">
        <f t="shared" si="8"/>
        <v>0</v>
      </c>
      <c r="AZ22" s="207">
        <f t="shared" si="8"/>
        <v>0</v>
      </c>
      <c r="BA22" s="207">
        <f t="shared" si="8"/>
        <v>0</v>
      </c>
      <c r="BB22" s="207">
        <f t="shared" si="8"/>
        <v>0</v>
      </c>
      <c r="BC22" s="207">
        <f t="shared" si="8"/>
        <v>0</v>
      </c>
      <c r="BD22" s="207">
        <f t="shared" si="8"/>
        <v>0</v>
      </c>
      <c r="BE22" s="207">
        <f t="shared" si="8"/>
        <v>0</v>
      </c>
      <c r="BF22" s="207">
        <f t="shared" si="8"/>
        <v>0</v>
      </c>
      <c r="BG22" s="207">
        <f t="shared" si="8"/>
        <v>0</v>
      </c>
      <c r="BH22" s="207">
        <f t="shared" si="8"/>
        <v>0</v>
      </c>
    </row>
    <row r="23" spans="2:60" ht="12.75">
      <c r="B23" s="269"/>
      <c r="C23" s="278" t="s">
        <v>206</v>
      </c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O23" s="280"/>
      <c r="AP23" s="280"/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0"/>
      <c r="BH23" s="279"/>
    </row>
    <row r="24" spans="2:60" ht="12.75">
      <c r="B24" s="269"/>
      <c r="C24" s="270"/>
      <c r="D24" s="273" t="s">
        <v>117</v>
      </c>
      <c r="E24" s="207">
        <f t="shared" si="3"/>
        <v>0</v>
      </c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</row>
    <row r="25" spans="2:60" ht="12.75">
      <c r="B25" s="269"/>
      <c r="C25" s="270"/>
      <c r="D25" s="273" t="s">
        <v>118</v>
      </c>
      <c r="E25" s="207">
        <f t="shared" si="3"/>
        <v>0</v>
      </c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</row>
    <row r="26" spans="2:60" ht="12.75">
      <c r="B26" s="269"/>
      <c r="C26" s="270"/>
      <c r="D26" s="273" t="s">
        <v>119</v>
      </c>
      <c r="E26" s="207">
        <f t="shared" si="3"/>
        <v>0</v>
      </c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</row>
    <row r="27" spans="2:60" ht="12.75">
      <c r="B27" s="269"/>
      <c r="C27" s="270"/>
      <c r="D27" s="273" t="s">
        <v>167</v>
      </c>
      <c r="E27" s="207">
        <f t="shared" si="3"/>
        <v>0</v>
      </c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</row>
    <row r="28" spans="2:60" ht="12.75">
      <c r="B28" s="269"/>
      <c r="C28" s="270"/>
      <c r="D28" s="272" t="s">
        <v>168</v>
      </c>
      <c r="E28" s="207">
        <f>SUM(F28:BH28)</f>
        <v>0</v>
      </c>
      <c r="F28" s="211">
        <f>SUM(F24:F27)</f>
        <v>0</v>
      </c>
      <c r="G28" s="211">
        <f aca="true" t="shared" si="9" ref="G28:M28">SUM(G24:G27)</f>
        <v>0</v>
      </c>
      <c r="H28" s="211">
        <f t="shared" si="9"/>
        <v>0</v>
      </c>
      <c r="I28" s="211">
        <f t="shared" si="9"/>
        <v>0</v>
      </c>
      <c r="J28" s="211">
        <f t="shared" si="9"/>
        <v>0</v>
      </c>
      <c r="K28" s="211">
        <f t="shared" si="9"/>
        <v>0</v>
      </c>
      <c r="L28" s="211">
        <f t="shared" si="9"/>
        <v>0</v>
      </c>
      <c r="M28" s="211">
        <f t="shared" si="9"/>
        <v>0</v>
      </c>
      <c r="N28" s="211">
        <f>SUM(N24:N27)</f>
        <v>0</v>
      </c>
      <c r="O28" s="211">
        <f aca="true" t="shared" si="10" ref="O28:BE28">SUM(O24:O27)</f>
        <v>0</v>
      </c>
      <c r="P28" s="211">
        <f t="shared" si="10"/>
        <v>0</v>
      </c>
      <c r="Q28" s="211">
        <f t="shared" si="10"/>
        <v>0</v>
      </c>
      <c r="R28" s="211">
        <f t="shared" si="10"/>
        <v>0</v>
      </c>
      <c r="S28" s="211">
        <f t="shared" si="10"/>
        <v>0</v>
      </c>
      <c r="T28" s="211">
        <f t="shared" si="10"/>
        <v>0</v>
      </c>
      <c r="U28" s="211">
        <f t="shared" si="10"/>
        <v>0</v>
      </c>
      <c r="V28" s="211">
        <f t="shared" si="10"/>
        <v>0</v>
      </c>
      <c r="W28" s="211">
        <f t="shared" si="10"/>
        <v>0</v>
      </c>
      <c r="X28" s="211">
        <f t="shared" si="10"/>
        <v>0</v>
      </c>
      <c r="Y28" s="211">
        <f t="shared" si="10"/>
        <v>0</v>
      </c>
      <c r="Z28" s="211">
        <f t="shared" si="10"/>
        <v>0</v>
      </c>
      <c r="AA28" s="211">
        <f t="shared" si="10"/>
        <v>0</v>
      </c>
      <c r="AB28" s="211">
        <f>SUM(AB24:AB27)</f>
        <v>0</v>
      </c>
      <c r="AC28" s="211">
        <f t="shared" si="10"/>
        <v>0</v>
      </c>
      <c r="AD28" s="211">
        <f t="shared" si="10"/>
        <v>0</v>
      </c>
      <c r="AE28" s="211">
        <f t="shared" si="10"/>
        <v>0</v>
      </c>
      <c r="AF28" s="211">
        <f t="shared" si="10"/>
        <v>0</v>
      </c>
      <c r="AG28" s="211">
        <f t="shared" si="10"/>
        <v>0</v>
      </c>
      <c r="AH28" s="211">
        <f t="shared" si="10"/>
        <v>0</v>
      </c>
      <c r="AI28" s="211">
        <f t="shared" si="10"/>
        <v>0</v>
      </c>
      <c r="AJ28" s="211">
        <f t="shared" si="10"/>
        <v>0</v>
      </c>
      <c r="AK28" s="211">
        <f t="shared" si="10"/>
        <v>0</v>
      </c>
      <c r="AL28" s="211">
        <f t="shared" si="10"/>
        <v>0</v>
      </c>
      <c r="AM28" s="211">
        <f t="shared" si="10"/>
        <v>0</v>
      </c>
      <c r="AN28" s="211">
        <f t="shared" si="10"/>
        <v>0</v>
      </c>
      <c r="AO28" s="211">
        <f t="shared" si="10"/>
        <v>0</v>
      </c>
      <c r="AP28" s="211">
        <f t="shared" si="10"/>
        <v>0</v>
      </c>
      <c r="AQ28" s="211">
        <f t="shared" si="10"/>
        <v>0</v>
      </c>
      <c r="AR28" s="211">
        <f t="shared" si="10"/>
        <v>0</v>
      </c>
      <c r="AS28" s="211">
        <f t="shared" si="10"/>
        <v>0</v>
      </c>
      <c r="AT28" s="211">
        <f t="shared" si="10"/>
        <v>0</v>
      </c>
      <c r="AU28" s="211">
        <f t="shared" si="10"/>
        <v>0</v>
      </c>
      <c r="AV28" s="211">
        <f t="shared" si="10"/>
        <v>0</v>
      </c>
      <c r="AW28" s="211">
        <f t="shared" si="10"/>
        <v>0</v>
      </c>
      <c r="AX28" s="211">
        <f t="shared" si="10"/>
        <v>0</v>
      </c>
      <c r="AY28" s="211">
        <f t="shared" si="10"/>
        <v>0</v>
      </c>
      <c r="AZ28" s="211">
        <f t="shared" si="10"/>
        <v>0</v>
      </c>
      <c r="BA28" s="211">
        <f t="shared" si="10"/>
        <v>0</v>
      </c>
      <c r="BB28" s="211">
        <f t="shared" si="10"/>
        <v>0</v>
      </c>
      <c r="BC28" s="211">
        <f t="shared" si="10"/>
        <v>0</v>
      </c>
      <c r="BD28" s="211">
        <f t="shared" si="10"/>
        <v>0</v>
      </c>
      <c r="BE28" s="211">
        <f t="shared" si="10"/>
        <v>0</v>
      </c>
      <c r="BF28" s="211">
        <f>SUM(BF24:BF27)</f>
        <v>0</v>
      </c>
      <c r="BG28" s="211">
        <f>SUM(BG24:BG27)</f>
        <v>0</v>
      </c>
      <c r="BH28" s="211">
        <f>SUM(BH24:BH27)</f>
        <v>0</v>
      </c>
    </row>
    <row r="29" spans="2:60" ht="36" customHeight="1">
      <c r="B29" s="40"/>
      <c r="C29" s="39"/>
      <c r="D29" s="58" t="s">
        <v>207</v>
      </c>
      <c r="E29" s="207">
        <f>SUM(F29:BH29)</f>
        <v>0</v>
      </c>
      <c r="F29" s="211">
        <f>F15+F21-F28</f>
        <v>0</v>
      </c>
      <c r="G29" s="211">
        <f>G15+G21-G28</f>
        <v>0</v>
      </c>
      <c r="H29" s="211">
        <f>H15+H21-H28</f>
        <v>0</v>
      </c>
      <c r="I29" s="211">
        <f aca="true" t="shared" si="11" ref="I29:BH29">I15+I21-I28</f>
        <v>0</v>
      </c>
      <c r="J29" s="211">
        <f t="shared" si="11"/>
        <v>0</v>
      </c>
      <c r="K29" s="211">
        <f t="shared" si="11"/>
        <v>0</v>
      </c>
      <c r="L29" s="211">
        <f t="shared" si="11"/>
        <v>0</v>
      </c>
      <c r="M29" s="211">
        <f t="shared" si="11"/>
        <v>0</v>
      </c>
      <c r="N29" s="211">
        <f t="shared" si="11"/>
        <v>0</v>
      </c>
      <c r="O29" s="211">
        <f t="shared" si="11"/>
        <v>0</v>
      </c>
      <c r="P29" s="211">
        <f t="shared" si="11"/>
        <v>0</v>
      </c>
      <c r="Q29" s="211">
        <f t="shared" si="11"/>
        <v>0</v>
      </c>
      <c r="R29" s="211">
        <f t="shared" si="11"/>
        <v>0</v>
      </c>
      <c r="S29" s="211">
        <f t="shared" si="11"/>
        <v>0</v>
      </c>
      <c r="T29" s="211">
        <f t="shared" si="11"/>
        <v>0</v>
      </c>
      <c r="U29" s="211">
        <f t="shared" si="11"/>
        <v>0</v>
      </c>
      <c r="V29" s="211">
        <f t="shared" si="11"/>
        <v>0</v>
      </c>
      <c r="W29" s="211">
        <f t="shared" si="11"/>
        <v>0</v>
      </c>
      <c r="X29" s="211">
        <f t="shared" si="11"/>
        <v>0</v>
      </c>
      <c r="Y29" s="211">
        <f t="shared" si="11"/>
        <v>0</v>
      </c>
      <c r="Z29" s="211">
        <f t="shared" si="11"/>
        <v>0</v>
      </c>
      <c r="AA29" s="211">
        <f t="shared" si="11"/>
        <v>0</v>
      </c>
      <c r="AB29" s="211">
        <f t="shared" si="11"/>
        <v>0</v>
      </c>
      <c r="AC29" s="211">
        <f t="shared" si="11"/>
        <v>0</v>
      </c>
      <c r="AD29" s="211">
        <f t="shared" si="11"/>
        <v>0</v>
      </c>
      <c r="AE29" s="211">
        <f t="shared" si="11"/>
        <v>0</v>
      </c>
      <c r="AF29" s="211">
        <f t="shared" si="11"/>
        <v>0</v>
      </c>
      <c r="AG29" s="211">
        <f t="shared" si="11"/>
        <v>0</v>
      </c>
      <c r="AH29" s="211">
        <f t="shared" si="11"/>
        <v>0</v>
      </c>
      <c r="AI29" s="211">
        <f t="shared" si="11"/>
        <v>0</v>
      </c>
      <c r="AJ29" s="211">
        <f t="shared" si="11"/>
        <v>0</v>
      </c>
      <c r="AK29" s="211">
        <f t="shared" si="11"/>
        <v>0</v>
      </c>
      <c r="AL29" s="211">
        <f t="shared" si="11"/>
        <v>0</v>
      </c>
      <c r="AM29" s="211">
        <f t="shared" si="11"/>
        <v>0</v>
      </c>
      <c r="AN29" s="211">
        <f t="shared" si="11"/>
        <v>0</v>
      </c>
      <c r="AO29" s="211">
        <f t="shared" si="11"/>
        <v>0</v>
      </c>
      <c r="AP29" s="211">
        <f t="shared" si="11"/>
        <v>0</v>
      </c>
      <c r="AQ29" s="211">
        <f t="shared" si="11"/>
        <v>0</v>
      </c>
      <c r="AR29" s="211">
        <f t="shared" si="11"/>
        <v>0</v>
      </c>
      <c r="AS29" s="211">
        <f t="shared" si="11"/>
        <v>0</v>
      </c>
      <c r="AT29" s="211">
        <f t="shared" si="11"/>
        <v>0</v>
      </c>
      <c r="AU29" s="211">
        <f t="shared" si="11"/>
        <v>0</v>
      </c>
      <c r="AV29" s="211">
        <f t="shared" si="11"/>
        <v>0</v>
      </c>
      <c r="AW29" s="211">
        <f t="shared" si="11"/>
        <v>0</v>
      </c>
      <c r="AX29" s="211">
        <f t="shared" si="11"/>
        <v>0</v>
      </c>
      <c r="AY29" s="211">
        <f t="shared" si="11"/>
        <v>0</v>
      </c>
      <c r="AZ29" s="211">
        <f t="shared" si="11"/>
        <v>0</v>
      </c>
      <c r="BA29" s="211">
        <f t="shared" si="11"/>
        <v>0</v>
      </c>
      <c r="BB29" s="211">
        <f t="shared" si="11"/>
        <v>0</v>
      </c>
      <c r="BC29" s="211">
        <f t="shared" si="11"/>
        <v>0</v>
      </c>
      <c r="BD29" s="211">
        <f t="shared" si="11"/>
        <v>0</v>
      </c>
      <c r="BE29" s="211">
        <f>BE15+BE21-BE28</f>
        <v>0</v>
      </c>
      <c r="BF29" s="211">
        <f t="shared" si="11"/>
        <v>0</v>
      </c>
      <c r="BG29" s="211">
        <f t="shared" si="11"/>
        <v>0</v>
      </c>
      <c r="BH29" s="211">
        <f t="shared" si="11"/>
        <v>0</v>
      </c>
    </row>
    <row r="30" ht="29.25" customHeight="1"/>
    <row r="31" spans="2:3" ht="15.75">
      <c r="B31" s="182" t="s">
        <v>219</v>
      </c>
      <c r="C31" s="179"/>
    </row>
    <row r="32" spans="2:3" ht="12.75">
      <c r="B32" s="274"/>
      <c r="C32" s="275"/>
    </row>
    <row r="33" spans="2:3" ht="12.75">
      <c r="B33" s="276" t="s">
        <v>137</v>
      </c>
      <c r="C33" s="277">
        <v>29221</v>
      </c>
    </row>
    <row r="34" spans="2:3" ht="12.75">
      <c r="B34" s="276" t="s">
        <v>169</v>
      </c>
      <c r="C34" s="180"/>
    </row>
  </sheetData>
  <sheetProtection/>
  <mergeCells count="1">
    <mergeCell ref="F7:BH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22" r:id="rId2"/>
  <headerFooter alignWithMargins="0">
    <oddFooter>&amp;C&amp;A&amp;RPage &amp;P</oddFooter>
  </headerFooter>
  <ignoredErrors>
    <ignoredError sqref="E11" formula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9999"/>
    <pageSetUpPr fitToPage="1"/>
  </sheetPr>
  <dimension ref="B1:E34"/>
  <sheetViews>
    <sheetView zoomScalePageLayoutView="0" workbookViewId="0" topLeftCell="A1">
      <selection activeCell="J42" sqref="A1:J42"/>
    </sheetView>
  </sheetViews>
  <sheetFormatPr defaultColWidth="9.140625" defaultRowHeight="12.75"/>
  <cols>
    <col min="1" max="1" width="12.140625" style="30" customWidth="1"/>
    <col min="2" max="2" width="21.00390625" style="30" customWidth="1"/>
    <col min="3" max="5" width="42.28125" style="30" customWidth="1"/>
    <col min="6" max="6" width="9.421875" style="30" customWidth="1"/>
    <col min="7" max="7" width="25.140625" style="30" customWidth="1"/>
    <col min="8" max="16384" width="9.140625" style="30" customWidth="1"/>
  </cols>
  <sheetData>
    <row r="1" spans="2:5" ht="20.25">
      <c r="B1" s="372" t="s">
        <v>201</v>
      </c>
      <c r="C1" s="372"/>
      <c r="D1" s="18"/>
      <c r="E1" s="18"/>
    </row>
    <row r="2" spans="2:5" ht="20.25">
      <c r="B2" s="50">
        <f>Tradingname</f>
        <v>0</v>
      </c>
      <c r="C2" s="51"/>
      <c r="D2" s="31"/>
      <c r="E2" s="31"/>
    </row>
    <row r="3" spans="2:5" ht="15.75" customHeight="1">
      <c r="B3" s="52" t="s">
        <v>182</v>
      </c>
      <c r="C3" s="53">
        <f>Yearending</f>
        <v>44012</v>
      </c>
      <c r="E3" s="44"/>
    </row>
    <row r="4" ht="20.25">
      <c r="B4" s="17"/>
    </row>
    <row r="5" spans="2:5" ht="15.75">
      <c r="B5" s="34" t="s">
        <v>222</v>
      </c>
      <c r="C5" s="32"/>
      <c r="D5" s="32"/>
      <c r="E5" s="32"/>
    </row>
    <row r="6" spans="2:5" ht="15.75">
      <c r="B6" s="34"/>
      <c r="C6" s="32"/>
      <c r="D6" s="32"/>
      <c r="E6" s="32"/>
    </row>
    <row r="7" spans="2:5" ht="25.5">
      <c r="B7" s="228" t="s">
        <v>220</v>
      </c>
      <c r="C7" s="228" t="s">
        <v>173</v>
      </c>
      <c r="D7" s="228" t="s">
        <v>174</v>
      </c>
      <c r="E7" s="228" t="s">
        <v>209</v>
      </c>
    </row>
    <row r="8" spans="2:5" ht="12.75">
      <c r="B8" s="35"/>
      <c r="C8" s="35"/>
      <c r="D8" s="35"/>
      <c r="E8" s="35"/>
    </row>
    <row r="9" spans="2:5" ht="12.75">
      <c r="B9" s="35"/>
      <c r="C9" s="35"/>
      <c r="D9" s="35"/>
      <c r="E9" s="35"/>
    </row>
    <row r="10" spans="2:5" ht="12.75">
      <c r="B10" s="35"/>
      <c r="C10" s="35"/>
      <c r="D10" s="35"/>
      <c r="E10" s="35"/>
    </row>
    <row r="11" spans="2:5" ht="12.75">
      <c r="B11" s="35"/>
      <c r="C11" s="35"/>
      <c r="D11" s="97"/>
      <c r="E11" s="35"/>
    </row>
    <row r="12" spans="2:5" ht="12.75">
      <c r="B12" s="35"/>
      <c r="C12" s="35"/>
      <c r="D12" s="35"/>
      <c r="E12" s="35"/>
    </row>
    <row r="13" spans="2:5" ht="12.75">
      <c r="B13" s="35"/>
      <c r="C13" s="35"/>
      <c r="D13" s="35"/>
      <c r="E13" s="35"/>
    </row>
    <row r="14" spans="2:5" ht="12.75">
      <c r="B14" s="35"/>
      <c r="C14" s="35"/>
      <c r="D14" s="35"/>
      <c r="E14" s="35"/>
    </row>
    <row r="15" spans="2:5" ht="12.75">
      <c r="B15" s="35"/>
      <c r="C15" s="35"/>
      <c r="D15" s="35"/>
      <c r="E15" s="35"/>
    </row>
    <row r="16" spans="2:5" ht="12.75">
      <c r="B16" s="35"/>
      <c r="C16" s="35"/>
      <c r="D16" s="35"/>
      <c r="E16" s="35"/>
    </row>
    <row r="17" spans="2:5" ht="12.75">
      <c r="B17" s="35"/>
      <c r="C17" s="35"/>
      <c r="D17" s="35"/>
      <c r="E17" s="35"/>
    </row>
    <row r="18" spans="2:5" ht="12.75">
      <c r="B18" s="35"/>
      <c r="C18" s="35"/>
      <c r="D18" s="35"/>
      <c r="E18" s="35"/>
    </row>
    <row r="19" spans="2:5" ht="12.75">
      <c r="B19" s="35"/>
      <c r="C19" s="35"/>
      <c r="D19" s="35"/>
      <c r="E19" s="35"/>
    </row>
    <row r="20" spans="2:5" ht="12.75">
      <c r="B20" s="35"/>
      <c r="C20" s="35"/>
      <c r="D20" s="35"/>
      <c r="E20" s="35"/>
    </row>
    <row r="21" spans="2:5" ht="12.75">
      <c r="B21" s="35"/>
      <c r="C21" s="35"/>
      <c r="D21" s="35"/>
      <c r="E21" s="35"/>
    </row>
    <row r="22" spans="2:5" ht="12.75">
      <c r="B22" s="35"/>
      <c r="C22" s="35"/>
      <c r="D22" s="35"/>
      <c r="E22" s="35"/>
    </row>
    <row r="23" spans="2:5" ht="12.75">
      <c r="B23" s="35"/>
      <c r="C23" s="35"/>
      <c r="D23" s="35"/>
      <c r="E23" s="35"/>
    </row>
    <row r="24" spans="2:5" ht="12.75">
      <c r="B24" s="35"/>
      <c r="C24" s="35"/>
      <c r="D24" s="35"/>
      <c r="E24" s="35"/>
    </row>
    <row r="25" spans="2:5" ht="12.75">
      <c r="B25" s="35"/>
      <c r="C25" s="35"/>
      <c r="D25" s="35"/>
      <c r="E25" s="35"/>
    </row>
    <row r="26" spans="2:5" ht="12.75">
      <c r="B26" s="35"/>
      <c r="C26" s="35"/>
      <c r="D26" s="35"/>
      <c r="E26" s="35"/>
    </row>
    <row r="27" spans="2:5" ht="12.75">
      <c r="B27" s="35"/>
      <c r="C27" s="35"/>
      <c r="D27" s="35"/>
      <c r="E27" s="35"/>
    </row>
    <row r="28" spans="2:5" ht="12.75">
      <c r="B28" s="35"/>
      <c r="C28" s="35"/>
      <c r="D28" s="35"/>
      <c r="E28" s="35"/>
    </row>
    <row r="29" spans="2:5" ht="12.75">
      <c r="B29" s="35"/>
      <c r="C29" s="35"/>
      <c r="D29" s="35"/>
      <c r="E29" s="35"/>
    </row>
    <row r="30" spans="2:5" ht="12.75">
      <c r="B30" s="35"/>
      <c r="C30" s="35"/>
      <c r="D30" s="35"/>
      <c r="E30" s="35"/>
    </row>
    <row r="31" spans="2:5" ht="12.75">
      <c r="B31" s="35"/>
      <c r="C31" s="35"/>
      <c r="D31" s="35"/>
      <c r="E31" s="35"/>
    </row>
    <row r="32" spans="2:5" ht="12.75">
      <c r="B32" s="35"/>
      <c r="C32" s="35"/>
      <c r="D32" s="35"/>
      <c r="E32" s="35"/>
    </row>
    <row r="33" spans="2:5" ht="12.75">
      <c r="B33" s="35"/>
      <c r="C33" s="35"/>
      <c r="D33" s="35"/>
      <c r="E33" s="35"/>
    </row>
    <row r="34" spans="2:5" ht="12.75">
      <c r="B34" s="35"/>
      <c r="C34" s="35"/>
      <c r="D34" s="35"/>
      <c r="E34" s="35"/>
    </row>
  </sheetData>
  <sheetProtection/>
  <mergeCells count="1">
    <mergeCell ref="B1:C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7" r:id="rId2"/>
  <headerFooter alignWithMargins="0">
    <oddFooter>&amp;C&amp;A&amp;RPage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9999"/>
    <pageSetUpPr fitToPage="1"/>
  </sheetPr>
  <dimension ref="B1:BH111"/>
  <sheetViews>
    <sheetView zoomScalePageLayoutView="0" workbookViewId="0" topLeftCell="A1">
      <selection activeCell="J42" sqref="A1:P42"/>
    </sheetView>
  </sheetViews>
  <sheetFormatPr defaultColWidth="9.140625" defaultRowHeight="12.75"/>
  <cols>
    <col min="1" max="1" width="11.7109375" style="19" customWidth="1"/>
    <col min="2" max="2" width="54.28125" style="19" customWidth="1"/>
    <col min="3" max="3" width="14.28125" style="19" customWidth="1"/>
    <col min="4" max="4" width="9.8515625" style="19" customWidth="1"/>
    <col min="5" max="16384" width="9.140625" style="19" customWidth="1"/>
  </cols>
  <sheetData>
    <row r="1" spans="2:4" ht="20.25">
      <c r="B1" s="373" t="s">
        <v>202</v>
      </c>
      <c r="C1" s="373"/>
      <c r="D1" s="379"/>
    </row>
    <row r="3" ht="20.25">
      <c r="B3" s="17"/>
    </row>
    <row r="5" spans="2:4" ht="15.75">
      <c r="B5" s="364" t="s">
        <v>204</v>
      </c>
      <c r="C5" s="364"/>
      <c r="D5" s="364"/>
    </row>
    <row r="7" spans="2:60" s="283" customFormat="1" ht="12.75">
      <c r="B7" s="282"/>
      <c r="C7" s="282"/>
      <c r="D7" s="414" t="s">
        <v>97</v>
      </c>
      <c r="E7" s="415"/>
      <c r="F7" s="415"/>
      <c r="G7" s="415"/>
      <c r="H7" s="415"/>
      <c r="I7" s="416"/>
      <c r="J7" s="393" t="s">
        <v>98</v>
      </c>
      <c r="K7" s="394"/>
      <c r="L7" s="394"/>
      <c r="M7" s="394"/>
      <c r="N7" s="394"/>
      <c r="O7" s="394"/>
      <c r="P7" s="395"/>
      <c r="Q7" s="380" t="s">
        <v>99</v>
      </c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8" t="s">
        <v>100</v>
      </c>
      <c r="AK7" s="388"/>
      <c r="AL7" s="388"/>
      <c r="AM7" s="388"/>
      <c r="AN7" s="388"/>
      <c r="AO7" s="388"/>
      <c r="AP7" s="388"/>
      <c r="AQ7" s="388"/>
      <c r="AR7" s="388"/>
      <c r="AS7" s="388"/>
      <c r="AT7" s="388"/>
      <c r="AU7" s="388"/>
      <c r="AV7" s="388"/>
      <c r="AW7" s="388"/>
      <c r="AX7" s="388"/>
      <c r="AY7" s="388"/>
      <c r="AZ7" s="388"/>
      <c r="BA7" s="388"/>
      <c r="BB7" s="388"/>
      <c r="BC7" s="388"/>
      <c r="BD7" s="388"/>
      <c r="BE7" s="388"/>
      <c r="BF7" s="388"/>
      <c r="BG7" s="388"/>
      <c r="BH7" s="389"/>
    </row>
    <row r="8" spans="2:60" s="293" customFormat="1" ht="26.25" customHeight="1">
      <c r="B8" s="284"/>
      <c r="C8" s="284"/>
      <c r="D8" s="285"/>
      <c r="E8" s="286"/>
      <c r="F8" s="286"/>
      <c r="G8" s="286"/>
      <c r="H8" s="286"/>
      <c r="I8" s="287"/>
      <c r="J8" s="288"/>
      <c r="K8" s="289"/>
      <c r="L8" s="289"/>
      <c r="M8" s="289"/>
      <c r="N8" s="289"/>
      <c r="O8" s="289"/>
      <c r="P8" s="290"/>
      <c r="Q8" s="291"/>
      <c r="R8" s="399" t="s">
        <v>101</v>
      </c>
      <c r="S8" s="400"/>
      <c r="T8" s="400"/>
      <c r="U8" s="400"/>
      <c r="V8" s="400"/>
      <c r="W8" s="401"/>
      <c r="X8" s="396" t="s">
        <v>102</v>
      </c>
      <c r="Y8" s="397"/>
      <c r="Z8" s="397"/>
      <c r="AA8" s="397"/>
      <c r="AB8" s="397"/>
      <c r="AC8" s="398"/>
      <c r="AD8" s="390" t="s">
        <v>103</v>
      </c>
      <c r="AE8" s="391"/>
      <c r="AF8" s="391"/>
      <c r="AG8" s="391"/>
      <c r="AH8" s="391"/>
      <c r="AI8" s="392"/>
      <c r="AJ8" s="292"/>
      <c r="AK8" s="411" t="s">
        <v>104</v>
      </c>
      <c r="AL8" s="412"/>
      <c r="AM8" s="412"/>
      <c r="AN8" s="412"/>
      <c r="AO8" s="412"/>
      <c r="AP8" s="413"/>
      <c r="AQ8" s="408" t="s">
        <v>105</v>
      </c>
      <c r="AR8" s="409"/>
      <c r="AS8" s="409"/>
      <c r="AT8" s="409"/>
      <c r="AU8" s="409"/>
      <c r="AV8" s="410"/>
      <c r="AW8" s="405" t="s">
        <v>106</v>
      </c>
      <c r="AX8" s="406"/>
      <c r="AY8" s="406"/>
      <c r="AZ8" s="406"/>
      <c r="BA8" s="406"/>
      <c r="BB8" s="407"/>
      <c r="BC8" s="402" t="s">
        <v>107</v>
      </c>
      <c r="BD8" s="403"/>
      <c r="BE8" s="403"/>
      <c r="BF8" s="403"/>
      <c r="BG8" s="403"/>
      <c r="BH8" s="404"/>
    </row>
    <row r="9" spans="2:60" s="293" customFormat="1" ht="32.25" customHeight="1">
      <c r="B9" s="284"/>
      <c r="C9" s="284" t="s">
        <v>21</v>
      </c>
      <c r="D9" s="385" t="s">
        <v>108</v>
      </c>
      <c r="E9" s="386"/>
      <c r="F9" s="387"/>
      <c r="G9" s="382" t="s">
        <v>109</v>
      </c>
      <c r="H9" s="383"/>
      <c r="I9" s="384"/>
      <c r="J9" s="294" t="s">
        <v>110</v>
      </c>
      <c r="K9" s="385" t="s">
        <v>92</v>
      </c>
      <c r="L9" s="386"/>
      <c r="M9" s="387"/>
      <c r="N9" s="382" t="s">
        <v>93</v>
      </c>
      <c r="O9" s="383"/>
      <c r="P9" s="384"/>
      <c r="Q9" s="294" t="s">
        <v>111</v>
      </c>
      <c r="R9" s="385" t="s">
        <v>92</v>
      </c>
      <c r="S9" s="386"/>
      <c r="T9" s="387"/>
      <c r="U9" s="382" t="s">
        <v>93</v>
      </c>
      <c r="V9" s="383"/>
      <c r="W9" s="384"/>
      <c r="X9" s="385" t="s">
        <v>92</v>
      </c>
      <c r="Y9" s="386"/>
      <c r="Z9" s="387"/>
      <c r="AA9" s="382" t="s">
        <v>93</v>
      </c>
      <c r="AB9" s="383"/>
      <c r="AC9" s="384"/>
      <c r="AD9" s="385" t="s">
        <v>92</v>
      </c>
      <c r="AE9" s="386"/>
      <c r="AF9" s="387"/>
      <c r="AG9" s="382" t="s">
        <v>93</v>
      </c>
      <c r="AH9" s="383"/>
      <c r="AI9" s="384"/>
      <c r="AJ9" s="294" t="s">
        <v>112</v>
      </c>
      <c r="AK9" s="385" t="s">
        <v>92</v>
      </c>
      <c r="AL9" s="386"/>
      <c r="AM9" s="387"/>
      <c r="AN9" s="382" t="s">
        <v>93</v>
      </c>
      <c r="AO9" s="383"/>
      <c r="AP9" s="384"/>
      <c r="AQ9" s="385" t="s">
        <v>92</v>
      </c>
      <c r="AR9" s="386"/>
      <c r="AS9" s="387"/>
      <c r="AT9" s="382" t="s">
        <v>93</v>
      </c>
      <c r="AU9" s="383"/>
      <c r="AV9" s="384"/>
      <c r="AW9" s="385" t="s">
        <v>92</v>
      </c>
      <c r="AX9" s="386"/>
      <c r="AY9" s="387"/>
      <c r="AZ9" s="382" t="s">
        <v>93</v>
      </c>
      <c r="BA9" s="383"/>
      <c r="BB9" s="384"/>
      <c r="BC9" s="295" t="s">
        <v>92</v>
      </c>
      <c r="BD9" s="295"/>
      <c r="BE9" s="295"/>
      <c r="BF9" s="296" t="s">
        <v>93</v>
      </c>
      <c r="BG9" s="296"/>
      <c r="BH9" s="296"/>
    </row>
    <row r="10" spans="2:60" s="293" customFormat="1" ht="32.25" customHeight="1">
      <c r="B10" s="297" t="s">
        <v>31</v>
      </c>
      <c r="C10" s="297" t="s">
        <v>177</v>
      </c>
      <c r="D10" s="298" t="s">
        <v>113</v>
      </c>
      <c r="E10" s="298" t="s">
        <v>114</v>
      </c>
      <c r="F10" s="298" t="s">
        <v>115</v>
      </c>
      <c r="G10" s="298" t="s">
        <v>113</v>
      </c>
      <c r="H10" s="298" t="s">
        <v>178</v>
      </c>
      <c r="I10" s="298" t="s">
        <v>116</v>
      </c>
      <c r="J10" s="299" t="s">
        <v>205</v>
      </c>
      <c r="K10" s="299" t="s">
        <v>113</v>
      </c>
      <c r="L10" s="299" t="s">
        <v>114</v>
      </c>
      <c r="M10" s="299" t="s">
        <v>115</v>
      </c>
      <c r="N10" s="299" t="s">
        <v>113</v>
      </c>
      <c r="O10" s="299" t="s">
        <v>178</v>
      </c>
      <c r="P10" s="299" t="s">
        <v>116</v>
      </c>
      <c r="Q10" s="291" t="s">
        <v>205</v>
      </c>
      <c r="R10" s="300" t="s">
        <v>113</v>
      </c>
      <c r="S10" s="300" t="s">
        <v>114</v>
      </c>
      <c r="T10" s="300" t="s">
        <v>115</v>
      </c>
      <c r="U10" s="300" t="s">
        <v>113</v>
      </c>
      <c r="V10" s="300" t="s">
        <v>178</v>
      </c>
      <c r="W10" s="300" t="s">
        <v>116</v>
      </c>
      <c r="X10" s="301" t="s">
        <v>113</v>
      </c>
      <c r="Y10" s="301" t="s">
        <v>114</v>
      </c>
      <c r="Z10" s="301" t="s">
        <v>115</v>
      </c>
      <c r="AA10" s="301" t="s">
        <v>113</v>
      </c>
      <c r="AB10" s="301" t="s">
        <v>178</v>
      </c>
      <c r="AC10" s="301" t="s">
        <v>116</v>
      </c>
      <c r="AD10" s="302" t="s">
        <v>113</v>
      </c>
      <c r="AE10" s="302" t="s">
        <v>114</v>
      </c>
      <c r="AF10" s="302" t="s">
        <v>115</v>
      </c>
      <c r="AG10" s="302" t="s">
        <v>113</v>
      </c>
      <c r="AH10" s="302" t="s">
        <v>178</v>
      </c>
      <c r="AI10" s="302" t="s">
        <v>116</v>
      </c>
      <c r="AJ10" s="292" t="s">
        <v>177</v>
      </c>
      <c r="AK10" s="303" t="s">
        <v>113</v>
      </c>
      <c r="AL10" s="303" t="s">
        <v>114</v>
      </c>
      <c r="AM10" s="303" t="s">
        <v>115</v>
      </c>
      <c r="AN10" s="303" t="s">
        <v>113</v>
      </c>
      <c r="AO10" s="303" t="s">
        <v>178</v>
      </c>
      <c r="AP10" s="303" t="s">
        <v>116</v>
      </c>
      <c r="AQ10" s="304" t="s">
        <v>113</v>
      </c>
      <c r="AR10" s="304" t="s">
        <v>114</v>
      </c>
      <c r="AS10" s="304" t="s">
        <v>115</v>
      </c>
      <c r="AT10" s="304" t="s">
        <v>113</v>
      </c>
      <c r="AU10" s="304" t="s">
        <v>178</v>
      </c>
      <c r="AV10" s="304" t="s">
        <v>116</v>
      </c>
      <c r="AW10" s="305" t="s">
        <v>113</v>
      </c>
      <c r="AX10" s="305" t="s">
        <v>114</v>
      </c>
      <c r="AY10" s="305" t="s">
        <v>115</v>
      </c>
      <c r="AZ10" s="305" t="s">
        <v>113</v>
      </c>
      <c r="BA10" s="305" t="s">
        <v>178</v>
      </c>
      <c r="BB10" s="305" t="s">
        <v>116</v>
      </c>
      <c r="BC10" s="306" t="s">
        <v>113</v>
      </c>
      <c r="BD10" s="306" t="s">
        <v>114</v>
      </c>
      <c r="BE10" s="306" t="s">
        <v>115</v>
      </c>
      <c r="BF10" s="306" t="s">
        <v>113</v>
      </c>
      <c r="BG10" s="306" t="s">
        <v>178</v>
      </c>
      <c r="BH10" s="306" t="s">
        <v>116</v>
      </c>
    </row>
    <row r="11" spans="2:60" s="293" customFormat="1" ht="12.75">
      <c r="B11" s="336" t="s">
        <v>32</v>
      </c>
      <c r="C11" s="313"/>
      <c r="D11" s="313"/>
      <c r="E11" s="313"/>
      <c r="F11" s="313"/>
      <c r="G11" s="313"/>
      <c r="H11" s="313"/>
      <c r="I11" s="314"/>
      <c r="J11" s="307"/>
      <c r="K11" s="307"/>
      <c r="L11" s="307"/>
      <c r="M11" s="307"/>
      <c r="N11" s="307"/>
      <c r="O11" s="307"/>
      <c r="P11" s="307"/>
      <c r="Q11" s="308"/>
      <c r="R11" s="309"/>
      <c r="S11" s="310"/>
      <c r="T11" s="310"/>
      <c r="U11" s="310"/>
      <c r="V11" s="310"/>
      <c r="W11" s="311"/>
      <c r="X11" s="312"/>
      <c r="Y11" s="313"/>
      <c r="Z11" s="313"/>
      <c r="AA11" s="313"/>
      <c r="AB11" s="313"/>
      <c r="AC11" s="314"/>
      <c r="AD11" s="315"/>
      <c r="AE11" s="316"/>
      <c r="AF11" s="316"/>
      <c r="AG11" s="316"/>
      <c r="AH11" s="316"/>
      <c r="AI11" s="317"/>
      <c r="AJ11" s="318"/>
      <c r="AK11" s="319"/>
      <c r="AL11" s="320"/>
      <c r="AM11" s="320"/>
      <c r="AN11" s="320"/>
      <c r="AO11" s="320"/>
      <c r="AP11" s="321"/>
      <c r="AQ11" s="322"/>
      <c r="AR11" s="323"/>
      <c r="AS11" s="323"/>
      <c r="AT11" s="323"/>
      <c r="AU11" s="323"/>
      <c r="AV11" s="324"/>
      <c r="AW11" s="325"/>
      <c r="AX11" s="326"/>
      <c r="AY11" s="326"/>
      <c r="AZ11" s="326"/>
      <c r="BA11" s="326"/>
      <c r="BB11" s="327"/>
      <c r="BC11" s="328"/>
      <c r="BD11" s="329"/>
      <c r="BE11" s="329"/>
      <c r="BF11" s="329"/>
      <c r="BG11" s="329"/>
      <c r="BH11" s="330"/>
    </row>
    <row r="12" spans="2:60" s="293" customFormat="1" ht="13.5" customHeight="1">
      <c r="B12" s="331" t="s">
        <v>160</v>
      </c>
      <c r="C12" s="243">
        <f>J12+Q12+AJ12</f>
        <v>0</v>
      </c>
      <c r="D12" s="332"/>
      <c r="E12" s="332"/>
      <c r="F12" s="332"/>
      <c r="G12" s="332"/>
      <c r="H12" s="332"/>
      <c r="I12" s="332"/>
      <c r="J12" s="243">
        <f>K12+N12</f>
        <v>0</v>
      </c>
      <c r="K12" s="333">
        <v>0</v>
      </c>
      <c r="L12" s="333">
        <v>0</v>
      </c>
      <c r="M12" s="243">
        <f>_xlfn.IFERROR(K12/L12,0)</f>
        <v>0</v>
      </c>
      <c r="N12" s="333">
        <v>0</v>
      </c>
      <c r="O12" s="333">
        <v>0</v>
      </c>
      <c r="P12" s="243">
        <f>_xlfn.IFERROR(N12/O12,0)</f>
        <v>0</v>
      </c>
      <c r="Q12" s="243">
        <f>R12+U12+X12+AA12+AD12+AG12</f>
        <v>0</v>
      </c>
      <c r="R12" s="333">
        <v>0</v>
      </c>
      <c r="S12" s="333">
        <v>0</v>
      </c>
      <c r="T12" s="243">
        <f>_xlfn.IFERROR(R12/S12,0)</f>
        <v>0</v>
      </c>
      <c r="U12" s="333">
        <v>0</v>
      </c>
      <c r="V12" s="333">
        <v>0</v>
      </c>
      <c r="W12" s="243">
        <f>_xlfn.IFERROR(U12/V12,0)</f>
        <v>0</v>
      </c>
      <c r="X12" s="333">
        <v>0</v>
      </c>
      <c r="Y12" s="333">
        <v>0</v>
      </c>
      <c r="Z12" s="243">
        <f>_xlfn.IFERROR(X12/Y12,0)</f>
        <v>0</v>
      </c>
      <c r="AA12" s="333">
        <v>0</v>
      </c>
      <c r="AB12" s="333">
        <v>0</v>
      </c>
      <c r="AC12" s="243">
        <f>_xlfn.IFERROR(AA12/AB12,0)</f>
        <v>0</v>
      </c>
      <c r="AD12" s="333">
        <v>0</v>
      </c>
      <c r="AE12" s="333">
        <v>0</v>
      </c>
      <c r="AF12" s="243">
        <f>_xlfn.IFERROR(AD12/AE12,0)</f>
        <v>0</v>
      </c>
      <c r="AG12" s="333">
        <v>0</v>
      </c>
      <c r="AH12" s="333">
        <v>0</v>
      </c>
      <c r="AI12" s="243">
        <f>_xlfn.IFERROR(AG12/AH12,0)</f>
        <v>0</v>
      </c>
      <c r="AJ12" s="243">
        <f>AK12+AN12+AQ12+AT12+AW12+AZ12+BC12+BF12</f>
        <v>0</v>
      </c>
      <c r="AK12" s="333">
        <v>0</v>
      </c>
      <c r="AL12" s="333">
        <v>0</v>
      </c>
      <c r="AM12" s="243">
        <f>_xlfn.IFERROR(AK12/AL12,0)</f>
        <v>0</v>
      </c>
      <c r="AN12" s="333">
        <v>0</v>
      </c>
      <c r="AO12" s="333">
        <v>0</v>
      </c>
      <c r="AP12" s="243">
        <f>_xlfn.IFERROR(AN12/AO12,0)</f>
        <v>0</v>
      </c>
      <c r="AQ12" s="333">
        <v>0</v>
      </c>
      <c r="AR12" s="333">
        <v>0</v>
      </c>
      <c r="AS12" s="243">
        <f>_xlfn.IFERROR(AQ12/AR12,0)</f>
        <v>0</v>
      </c>
      <c r="AT12" s="333">
        <v>0</v>
      </c>
      <c r="AU12" s="333">
        <v>0</v>
      </c>
      <c r="AV12" s="243">
        <f>_xlfn.IFERROR(AT12/AU12,0)</f>
        <v>0</v>
      </c>
      <c r="AW12" s="333">
        <v>0</v>
      </c>
      <c r="AX12" s="333">
        <v>0</v>
      </c>
      <c r="AY12" s="243">
        <f>_xlfn.IFERROR(AW12/AX12,0)</f>
        <v>0</v>
      </c>
      <c r="AZ12" s="333">
        <v>0</v>
      </c>
      <c r="BA12" s="333">
        <v>0</v>
      </c>
      <c r="BB12" s="243">
        <f>_xlfn.IFERROR(AZ12/BA12,0)</f>
        <v>0</v>
      </c>
      <c r="BC12" s="333">
        <v>0</v>
      </c>
      <c r="BD12" s="333">
        <v>0</v>
      </c>
      <c r="BE12" s="243">
        <f>_xlfn.IFERROR(BC12/BD12,0)</f>
        <v>0</v>
      </c>
      <c r="BF12" s="333">
        <v>0</v>
      </c>
      <c r="BG12" s="333">
        <v>0</v>
      </c>
      <c r="BH12" s="243">
        <f>_xlfn.IFERROR(BF12/BG12,0)</f>
        <v>0</v>
      </c>
    </row>
    <row r="13" spans="2:60" s="293" customFormat="1" ht="13.5" customHeight="1">
      <c r="B13" s="331" t="s">
        <v>203</v>
      </c>
      <c r="C13" s="243">
        <f>J13+Q13+AJ13</f>
        <v>0</v>
      </c>
      <c r="D13" s="332"/>
      <c r="E13" s="332"/>
      <c r="F13" s="332"/>
      <c r="G13" s="332"/>
      <c r="H13" s="332"/>
      <c r="I13" s="332"/>
      <c r="J13" s="243">
        <f>K13+N13</f>
        <v>0</v>
      </c>
      <c r="K13" s="333">
        <v>0</v>
      </c>
      <c r="L13" s="333">
        <v>0</v>
      </c>
      <c r="M13" s="243">
        <f>_xlfn.IFERROR(K13/L13,0)</f>
        <v>0</v>
      </c>
      <c r="N13" s="333">
        <v>0</v>
      </c>
      <c r="O13" s="333">
        <v>0</v>
      </c>
      <c r="P13" s="243">
        <f>_xlfn.IFERROR(N13/O13,0)</f>
        <v>0</v>
      </c>
      <c r="Q13" s="243">
        <f>R13+U13+X13+AA13+AD13+AG13</f>
        <v>0</v>
      </c>
      <c r="R13" s="333">
        <v>0</v>
      </c>
      <c r="S13" s="333">
        <v>0</v>
      </c>
      <c r="T13" s="243">
        <f>_xlfn.IFERROR(R13/S13,0)</f>
        <v>0</v>
      </c>
      <c r="U13" s="333">
        <v>0</v>
      </c>
      <c r="V13" s="333">
        <v>0</v>
      </c>
      <c r="W13" s="243">
        <f>_xlfn.IFERROR(U13/V13,0)</f>
        <v>0</v>
      </c>
      <c r="X13" s="333">
        <v>0</v>
      </c>
      <c r="Y13" s="333">
        <v>0</v>
      </c>
      <c r="Z13" s="243">
        <f>_xlfn.IFERROR(X13/Y13,0)</f>
        <v>0</v>
      </c>
      <c r="AA13" s="333">
        <v>0</v>
      </c>
      <c r="AB13" s="333">
        <v>0</v>
      </c>
      <c r="AC13" s="243">
        <f>_xlfn.IFERROR(AA13/AB13,0)</f>
        <v>0</v>
      </c>
      <c r="AD13" s="333">
        <v>0</v>
      </c>
      <c r="AE13" s="333">
        <v>0</v>
      </c>
      <c r="AF13" s="243">
        <f>_xlfn.IFERROR(AD13/AE13,0)</f>
        <v>0</v>
      </c>
      <c r="AG13" s="333">
        <v>0</v>
      </c>
      <c r="AH13" s="333">
        <v>0</v>
      </c>
      <c r="AI13" s="243">
        <f>_xlfn.IFERROR(AG13/AH13,0)</f>
        <v>0</v>
      </c>
      <c r="AJ13" s="243">
        <f>AK13+AN13+AQ13+AT13+AW13+AZ13+BC13+BF13</f>
        <v>0</v>
      </c>
      <c r="AK13" s="333">
        <v>0</v>
      </c>
      <c r="AL13" s="333">
        <v>0</v>
      </c>
      <c r="AM13" s="243">
        <f>_xlfn.IFERROR(AK13/AL13,0)</f>
        <v>0</v>
      </c>
      <c r="AN13" s="333">
        <v>0</v>
      </c>
      <c r="AO13" s="333">
        <v>0</v>
      </c>
      <c r="AP13" s="243">
        <f>_xlfn.IFERROR(AN13/AO13,0)</f>
        <v>0</v>
      </c>
      <c r="AQ13" s="333">
        <v>0</v>
      </c>
      <c r="AR13" s="333">
        <v>0</v>
      </c>
      <c r="AS13" s="243">
        <f>_xlfn.IFERROR(AQ13/AR13,0)</f>
        <v>0</v>
      </c>
      <c r="AT13" s="333">
        <v>0</v>
      </c>
      <c r="AU13" s="333">
        <v>0</v>
      </c>
      <c r="AV13" s="243">
        <f>_xlfn.IFERROR(AT13/AU13,0)</f>
        <v>0</v>
      </c>
      <c r="AW13" s="333">
        <v>0</v>
      </c>
      <c r="AX13" s="333">
        <v>0</v>
      </c>
      <c r="AY13" s="243">
        <f>_xlfn.IFERROR(AW13/AX13,0)</f>
        <v>0</v>
      </c>
      <c r="AZ13" s="333">
        <v>0</v>
      </c>
      <c r="BA13" s="333">
        <v>0</v>
      </c>
      <c r="BB13" s="243">
        <f>_xlfn.IFERROR(AZ13/BA13,0)</f>
        <v>0</v>
      </c>
      <c r="BC13" s="333">
        <v>0</v>
      </c>
      <c r="BD13" s="333">
        <v>0</v>
      </c>
      <c r="BE13" s="243">
        <f>_xlfn.IFERROR(BC13/BD13,0)</f>
        <v>0</v>
      </c>
      <c r="BF13" s="333">
        <v>0</v>
      </c>
      <c r="BG13" s="333">
        <v>0</v>
      </c>
      <c r="BH13" s="243">
        <f>_xlfn.IFERROR(BF13/BG13,0)</f>
        <v>0</v>
      </c>
    </row>
    <row r="14" spans="2:60" s="293" customFormat="1" ht="13.5" customHeight="1">
      <c r="B14" s="331" t="s">
        <v>35</v>
      </c>
      <c r="C14" s="243">
        <f>J14+Q14+AJ14</f>
        <v>0</v>
      </c>
      <c r="D14" s="332"/>
      <c r="E14" s="332"/>
      <c r="F14" s="332"/>
      <c r="G14" s="332"/>
      <c r="H14" s="332"/>
      <c r="I14" s="332"/>
      <c r="J14" s="243">
        <f>K14+N14</f>
        <v>0</v>
      </c>
      <c r="K14" s="333">
        <v>0</v>
      </c>
      <c r="L14" s="333">
        <v>0</v>
      </c>
      <c r="M14" s="243">
        <f>_xlfn.IFERROR(K14/L14,0)</f>
        <v>0</v>
      </c>
      <c r="N14" s="333">
        <v>0</v>
      </c>
      <c r="O14" s="333">
        <v>0</v>
      </c>
      <c r="P14" s="243">
        <f>_xlfn.IFERROR(N14/O14,0)</f>
        <v>0</v>
      </c>
      <c r="Q14" s="243">
        <f>R14+U14+X14+AA14+AD14+AG14</f>
        <v>0</v>
      </c>
      <c r="R14" s="333">
        <v>0</v>
      </c>
      <c r="S14" s="333">
        <v>0</v>
      </c>
      <c r="T14" s="243">
        <f>_xlfn.IFERROR(R14/S14,0)</f>
        <v>0</v>
      </c>
      <c r="U14" s="333">
        <v>0</v>
      </c>
      <c r="V14" s="333">
        <v>0</v>
      </c>
      <c r="W14" s="243">
        <f>_xlfn.IFERROR(U14/V14,0)</f>
        <v>0</v>
      </c>
      <c r="X14" s="333">
        <v>0</v>
      </c>
      <c r="Y14" s="333">
        <v>0</v>
      </c>
      <c r="Z14" s="243">
        <f>_xlfn.IFERROR(X14/Y14,0)</f>
        <v>0</v>
      </c>
      <c r="AA14" s="333">
        <v>0</v>
      </c>
      <c r="AB14" s="333">
        <v>0</v>
      </c>
      <c r="AC14" s="243">
        <f>_xlfn.IFERROR(AA14/AB14,0)</f>
        <v>0</v>
      </c>
      <c r="AD14" s="333">
        <v>0</v>
      </c>
      <c r="AE14" s="333">
        <v>0</v>
      </c>
      <c r="AF14" s="243">
        <f>_xlfn.IFERROR(AD14/AE14,0)</f>
        <v>0</v>
      </c>
      <c r="AG14" s="333">
        <v>0</v>
      </c>
      <c r="AH14" s="333">
        <v>0</v>
      </c>
      <c r="AI14" s="243">
        <f>_xlfn.IFERROR(AG14/AH14,0)</f>
        <v>0</v>
      </c>
      <c r="AJ14" s="243">
        <f>AK14+AN14+AQ14+AT14+AW14+AZ14+BC14+BF14</f>
        <v>0</v>
      </c>
      <c r="AK14" s="333">
        <v>0</v>
      </c>
      <c r="AL14" s="333">
        <v>0</v>
      </c>
      <c r="AM14" s="243">
        <f>_xlfn.IFERROR(AK14/AL14,0)</f>
        <v>0</v>
      </c>
      <c r="AN14" s="333">
        <v>0</v>
      </c>
      <c r="AO14" s="333">
        <v>0</v>
      </c>
      <c r="AP14" s="243">
        <f>_xlfn.IFERROR(AN14/AO14,0)</f>
        <v>0</v>
      </c>
      <c r="AQ14" s="333">
        <v>0</v>
      </c>
      <c r="AR14" s="333">
        <v>0</v>
      </c>
      <c r="AS14" s="243">
        <f>_xlfn.IFERROR(AQ14/AR14,0)</f>
        <v>0</v>
      </c>
      <c r="AT14" s="333">
        <v>0</v>
      </c>
      <c r="AU14" s="333">
        <v>0</v>
      </c>
      <c r="AV14" s="243">
        <f>_xlfn.IFERROR(AT14/AU14,0)</f>
        <v>0</v>
      </c>
      <c r="AW14" s="333">
        <v>0</v>
      </c>
      <c r="AX14" s="333">
        <v>0</v>
      </c>
      <c r="AY14" s="243">
        <f>_xlfn.IFERROR(AW14/AX14,0)</f>
        <v>0</v>
      </c>
      <c r="AZ14" s="333">
        <v>0</v>
      </c>
      <c r="BA14" s="333">
        <v>0</v>
      </c>
      <c r="BB14" s="243">
        <f>_xlfn.IFERROR(AZ14/BA14,0)</f>
        <v>0</v>
      </c>
      <c r="BC14" s="333">
        <v>0</v>
      </c>
      <c r="BD14" s="333">
        <v>0</v>
      </c>
      <c r="BE14" s="243">
        <f>_xlfn.IFERROR(BC14/BD14,0)</f>
        <v>0</v>
      </c>
      <c r="BF14" s="333">
        <v>0</v>
      </c>
      <c r="BG14" s="333">
        <v>0</v>
      </c>
      <c r="BH14" s="243">
        <f>_xlfn.IFERROR(BF14/BG14,0)</f>
        <v>0</v>
      </c>
    </row>
    <row r="15" spans="2:60" s="293" customFormat="1" ht="12.75">
      <c r="B15" s="336" t="s">
        <v>225</v>
      </c>
      <c r="C15" s="313"/>
      <c r="D15" s="313"/>
      <c r="E15" s="313"/>
      <c r="F15" s="313"/>
      <c r="G15" s="313"/>
      <c r="H15" s="313"/>
      <c r="I15" s="314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2"/>
      <c r="AL15" s="332"/>
      <c r="AM15" s="332"/>
      <c r="AN15" s="332"/>
      <c r="AO15" s="332"/>
      <c r="AP15" s="332"/>
      <c r="AQ15" s="332"/>
      <c r="AR15" s="332"/>
      <c r="AS15" s="332"/>
      <c r="AT15" s="332"/>
      <c r="AU15" s="332"/>
      <c r="AV15" s="332"/>
      <c r="AW15" s="332"/>
      <c r="AX15" s="332"/>
      <c r="AY15" s="332"/>
      <c r="AZ15" s="332"/>
      <c r="BA15" s="332"/>
      <c r="BB15" s="332"/>
      <c r="BC15" s="332"/>
      <c r="BD15" s="332"/>
      <c r="BE15" s="332"/>
      <c r="BF15" s="332"/>
      <c r="BG15" s="332"/>
      <c r="BH15" s="334"/>
    </row>
    <row r="16" spans="2:60" s="293" customFormat="1" ht="13.5" customHeight="1">
      <c r="B16" s="331" t="s">
        <v>223</v>
      </c>
      <c r="C16" s="243">
        <f>D16+G16</f>
        <v>0</v>
      </c>
      <c r="D16" s="208">
        <v>0</v>
      </c>
      <c r="E16" s="208">
        <v>0</v>
      </c>
      <c r="F16" s="243">
        <f>_xlfn.IFERROR(D16/E16,0)</f>
        <v>0</v>
      </c>
      <c r="G16" s="208">
        <v>0</v>
      </c>
      <c r="H16" s="208">
        <v>0</v>
      </c>
      <c r="I16" s="243">
        <f>_xlfn.IFERROR(G16/H16,0)</f>
        <v>0</v>
      </c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  <c r="AP16" s="332"/>
      <c r="AQ16" s="332"/>
      <c r="AR16" s="332"/>
      <c r="AS16" s="332"/>
      <c r="AT16" s="332"/>
      <c r="AU16" s="332"/>
      <c r="AV16" s="332"/>
      <c r="AW16" s="332"/>
      <c r="AX16" s="332"/>
      <c r="AY16" s="332"/>
      <c r="AZ16" s="332"/>
      <c r="BA16" s="332"/>
      <c r="BB16" s="332"/>
      <c r="BC16" s="332"/>
      <c r="BD16" s="332"/>
      <c r="BE16" s="332"/>
      <c r="BF16" s="332"/>
      <c r="BG16" s="332"/>
      <c r="BH16" s="334"/>
    </row>
    <row r="17" spans="2:60" s="293" customFormat="1" ht="12.75">
      <c r="B17" s="336" t="s">
        <v>38</v>
      </c>
      <c r="C17" s="313"/>
      <c r="D17" s="313"/>
      <c r="E17" s="313"/>
      <c r="F17" s="313"/>
      <c r="G17" s="313"/>
      <c r="H17" s="313"/>
      <c r="I17" s="314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32"/>
      <c r="AM17" s="332"/>
      <c r="AN17" s="332"/>
      <c r="AO17" s="332"/>
      <c r="AP17" s="332"/>
      <c r="AQ17" s="332"/>
      <c r="AR17" s="332"/>
      <c r="AS17" s="332"/>
      <c r="AT17" s="332"/>
      <c r="AU17" s="332"/>
      <c r="AV17" s="332"/>
      <c r="AW17" s="332"/>
      <c r="AX17" s="332"/>
      <c r="AY17" s="332"/>
      <c r="AZ17" s="332"/>
      <c r="BA17" s="332"/>
      <c r="BB17" s="332"/>
      <c r="BC17" s="332"/>
      <c r="BD17" s="332"/>
      <c r="BE17" s="332"/>
      <c r="BF17" s="332"/>
      <c r="BG17" s="332"/>
      <c r="BH17" s="334"/>
    </row>
    <row r="18" spans="2:60" s="293" customFormat="1" ht="13.5" customHeight="1">
      <c r="B18" s="331" t="s">
        <v>224</v>
      </c>
      <c r="C18" s="243">
        <f>D18+G18</f>
        <v>0</v>
      </c>
      <c r="D18" s="208">
        <v>0</v>
      </c>
      <c r="E18" s="208">
        <v>0</v>
      </c>
      <c r="F18" s="243">
        <f>_xlfn.IFERROR(D18/E18,0)</f>
        <v>0</v>
      </c>
      <c r="G18" s="208">
        <v>0</v>
      </c>
      <c r="H18" s="208">
        <v>0</v>
      </c>
      <c r="I18" s="243">
        <f>_xlfn.IFERROR(G18/H18,0)</f>
        <v>0</v>
      </c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  <c r="AG18" s="332"/>
      <c r="AH18" s="332"/>
      <c r="AI18" s="332"/>
      <c r="AJ18" s="332"/>
      <c r="AK18" s="332"/>
      <c r="AL18" s="332"/>
      <c r="AM18" s="332"/>
      <c r="AN18" s="332"/>
      <c r="AO18" s="332"/>
      <c r="AP18" s="332"/>
      <c r="AQ18" s="332"/>
      <c r="AR18" s="332"/>
      <c r="AS18" s="332"/>
      <c r="AT18" s="332"/>
      <c r="AU18" s="332"/>
      <c r="AV18" s="332"/>
      <c r="AW18" s="332"/>
      <c r="AX18" s="332"/>
      <c r="AY18" s="332"/>
      <c r="AZ18" s="332"/>
      <c r="BA18" s="332"/>
      <c r="BB18" s="332"/>
      <c r="BC18" s="332"/>
      <c r="BD18" s="332"/>
      <c r="BE18" s="332"/>
      <c r="BF18" s="332"/>
      <c r="BG18" s="332"/>
      <c r="BH18" s="334"/>
    </row>
    <row r="19" spans="2:60" s="293" customFormat="1" ht="27" customHeight="1">
      <c r="B19" s="335" t="s">
        <v>91</v>
      </c>
      <c r="C19" s="243">
        <f>D19+G19</f>
        <v>0</v>
      </c>
      <c r="D19" s="208">
        <v>0</v>
      </c>
      <c r="E19" s="332"/>
      <c r="F19" s="332"/>
      <c r="G19" s="208">
        <v>0</v>
      </c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2"/>
      <c r="AO19" s="332"/>
      <c r="AP19" s="332"/>
      <c r="AQ19" s="332"/>
      <c r="AR19" s="332"/>
      <c r="AS19" s="332"/>
      <c r="AT19" s="332"/>
      <c r="AU19" s="332"/>
      <c r="AV19" s="332"/>
      <c r="AW19" s="332"/>
      <c r="AX19" s="332"/>
      <c r="AY19" s="332"/>
      <c r="AZ19" s="332"/>
      <c r="BA19" s="332"/>
      <c r="BB19" s="332"/>
      <c r="BC19" s="332"/>
      <c r="BD19" s="332"/>
      <c r="BE19" s="332"/>
      <c r="BF19" s="332"/>
      <c r="BG19" s="332"/>
      <c r="BH19" s="334"/>
    </row>
    <row r="20" spans="2:60" s="293" customFormat="1" ht="13.5" customHeight="1">
      <c r="B20" s="335" t="s">
        <v>24</v>
      </c>
      <c r="C20" s="248">
        <f>SUM(C12:C19)</f>
        <v>0</v>
      </c>
      <c r="D20" s="248">
        <f>SUM(D12:D19)</f>
        <v>0</v>
      </c>
      <c r="E20" s="248">
        <f>SUM(E12:E19)</f>
        <v>0</v>
      </c>
      <c r="F20" s="248"/>
      <c r="G20" s="248">
        <f>SUM(G12:G19)</f>
        <v>0</v>
      </c>
      <c r="H20" s="248">
        <f>SUM(H12:H19)</f>
        <v>0</v>
      </c>
      <c r="I20" s="248"/>
      <c r="J20" s="248">
        <f>SUM(J12:J19)</f>
        <v>0</v>
      </c>
      <c r="K20" s="248">
        <f>SUM(K12:K19)</f>
        <v>0</v>
      </c>
      <c r="L20" s="248">
        <f>SUM(L12:L19)</f>
        <v>0</v>
      </c>
      <c r="M20" s="248"/>
      <c r="N20" s="248">
        <f>SUM(N12:N19)</f>
        <v>0</v>
      </c>
      <c r="O20" s="248">
        <f>SUM(O12:O19)</f>
        <v>0</v>
      </c>
      <c r="P20" s="248"/>
      <c r="Q20" s="248">
        <f>SUM(Q12:Q19)</f>
        <v>0</v>
      </c>
      <c r="R20" s="248">
        <f>SUM(R12:R19)</f>
        <v>0</v>
      </c>
      <c r="S20" s="248">
        <f>SUM(S12:S19)</f>
        <v>0</v>
      </c>
      <c r="T20" s="248"/>
      <c r="U20" s="248">
        <f>SUM(U12:U19)</f>
        <v>0</v>
      </c>
      <c r="V20" s="248">
        <f>SUM(V12:V19)</f>
        <v>0</v>
      </c>
      <c r="W20" s="248"/>
      <c r="X20" s="248">
        <f>SUM(X12:X19)</f>
        <v>0</v>
      </c>
      <c r="Y20" s="248">
        <f>SUM(Y12:Y19)</f>
        <v>0</v>
      </c>
      <c r="Z20" s="248"/>
      <c r="AA20" s="248">
        <f>SUM(AA12:AA19)</f>
        <v>0</v>
      </c>
      <c r="AB20" s="248">
        <f>SUM(AB12:AB19)</f>
        <v>0</v>
      </c>
      <c r="AC20" s="248"/>
      <c r="AD20" s="248">
        <f>SUM(AD12:AD19)</f>
        <v>0</v>
      </c>
      <c r="AE20" s="248">
        <f>SUM(AE12:AE19)</f>
        <v>0</v>
      </c>
      <c r="AF20" s="248"/>
      <c r="AG20" s="248">
        <f>SUM(AG12:AG19)</f>
        <v>0</v>
      </c>
      <c r="AH20" s="248">
        <f>SUM(AH12:AH19)</f>
        <v>0</v>
      </c>
      <c r="AI20" s="248"/>
      <c r="AJ20" s="248">
        <f>SUM(AJ12:AJ19)</f>
        <v>0</v>
      </c>
      <c r="AK20" s="248">
        <f>SUM(AK12:AK19)</f>
        <v>0</v>
      </c>
      <c r="AL20" s="248">
        <f>SUM(AL12:AL19)</f>
        <v>0</v>
      </c>
      <c r="AM20" s="248"/>
      <c r="AN20" s="248">
        <f>SUM(AN12:AN19)</f>
        <v>0</v>
      </c>
      <c r="AO20" s="248">
        <f>SUM(AO12:AO19)</f>
        <v>0</v>
      </c>
      <c r="AP20" s="248"/>
      <c r="AQ20" s="248">
        <f>SUM(AQ12:AQ19)</f>
        <v>0</v>
      </c>
      <c r="AR20" s="248">
        <f>SUM(AR12:AR19)</f>
        <v>0</v>
      </c>
      <c r="AS20" s="248"/>
      <c r="AT20" s="248">
        <f>SUM(AT12:AT19)</f>
        <v>0</v>
      </c>
      <c r="AU20" s="248">
        <f>SUM(AU12:AU19)</f>
        <v>0</v>
      </c>
      <c r="AV20" s="248"/>
      <c r="AW20" s="248">
        <f>SUM(AW12:AW19)</f>
        <v>0</v>
      </c>
      <c r="AX20" s="248">
        <f>SUM(AX12:AX19)</f>
        <v>0</v>
      </c>
      <c r="AY20" s="248"/>
      <c r="AZ20" s="248">
        <f>SUM(AZ12:AZ19)</f>
        <v>0</v>
      </c>
      <c r="BA20" s="248">
        <f>SUM(BA12:BA19)</f>
        <v>0</v>
      </c>
      <c r="BB20" s="248"/>
      <c r="BC20" s="248">
        <f>SUM(BC12:BC19)</f>
        <v>0</v>
      </c>
      <c r="BD20" s="248">
        <f>SUM(BD12:BD19)</f>
        <v>0</v>
      </c>
      <c r="BE20" s="248"/>
      <c r="BF20" s="248">
        <f>SUM(BF12:BF19)</f>
        <v>0</v>
      </c>
      <c r="BG20" s="248">
        <f>SUM(BG12:BG19)</f>
        <v>0</v>
      </c>
      <c r="BH20" s="248"/>
    </row>
    <row r="21" spans="2:4" ht="12.75">
      <c r="B21" s="26"/>
      <c r="C21" s="26"/>
      <c r="D21" s="26"/>
    </row>
    <row r="22" spans="2:4" ht="12.75">
      <c r="B22" s="26"/>
      <c r="C22" s="26"/>
      <c r="D22" s="26"/>
    </row>
    <row r="23" spans="2:4" ht="12.75">
      <c r="B23" s="26"/>
      <c r="C23" s="26"/>
      <c r="D23" s="26"/>
    </row>
    <row r="24" spans="2:4" ht="12.75">
      <c r="B24" s="26"/>
      <c r="C24" s="26"/>
      <c r="D24" s="26"/>
    </row>
    <row r="25" spans="2:4" ht="12.75">
      <c r="B25" s="26"/>
      <c r="C25" s="26"/>
      <c r="D25" s="26"/>
    </row>
    <row r="26" spans="2:4" ht="12.75">
      <c r="B26" s="26"/>
      <c r="C26" s="26"/>
      <c r="D26" s="26"/>
    </row>
    <row r="27" spans="2:4" ht="12.75">
      <c r="B27" s="26"/>
      <c r="C27" s="26"/>
      <c r="D27" s="26"/>
    </row>
    <row r="28" spans="2:4" ht="12.75">
      <c r="B28" s="26"/>
      <c r="C28" s="26"/>
      <c r="D28" s="26"/>
    </row>
    <row r="29" spans="2:4" ht="12.75">
      <c r="B29" s="26"/>
      <c r="C29" s="26"/>
      <c r="D29" s="26"/>
    </row>
    <row r="30" spans="2:4" ht="12.75">
      <c r="B30" s="26"/>
      <c r="C30" s="26"/>
      <c r="D30" s="26"/>
    </row>
    <row r="31" spans="2:4" ht="12.75">
      <c r="B31" s="26"/>
      <c r="C31" s="26"/>
      <c r="D31" s="26"/>
    </row>
    <row r="32" spans="2:4" ht="15">
      <c r="B32" s="27"/>
      <c r="C32" s="26"/>
      <c r="D32" s="26"/>
    </row>
    <row r="33" spans="2:4" ht="15">
      <c r="B33" s="27"/>
      <c r="C33" s="27"/>
      <c r="D33" s="27"/>
    </row>
    <row r="34" spans="2:4" ht="15">
      <c r="B34" s="27"/>
      <c r="C34" s="27"/>
      <c r="D34" s="27"/>
    </row>
    <row r="35" spans="2:4" ht="15">
      <c r="B35" s="27"/>
      <c r="C35" s="27"/>
      <c r="D35" s="27"/>
    </row>
    <row r="36" spans="2:4" ht="15">
      <c r="B36" s="27"/>
      <c r="C36" s="27"/>
      <c r="D36" s="27"/>
    </row>
    <row r="37" spans="2:4" ht="15">
      <c r="B37" s="27"/>
      <c r="C37" s="27"/>
      <c r="D37" s="27"/>
    </row>
    <row r="38" spans="2:4" ht="15">
      <c r="B38" s="27"/>
      <c r="C38" s="27"/>
      <c r="D38" s="27"/>
    </row>
    <row r="39" spans="2:4" ht="15">
      <c r="B39" s="27"/>
      <c r="C39" s="27"/>
      <c r="D39" s="27"/>
    </row>
    <row r="40" spans="2:4" ht="15">
      <c r="B40" s="27"/>
      <c r="C40" s="27"/>
      <c r="D40" s="27"/>
    </row>
    <row r="41" spans="2:4" ht="15">
      <c r="B41" s="27"/>
      <c r="C41" s="27"/>
      <c r="D41" s="27"/>
    </row>
    <row r="42" spans="2:4" ht="15">
      <c r="B42" s="27"/>
      <c r="C42" s="27"/>
      <c r="D42" s="27"/>
    </row>
    <row r="43" spans="2:4" ht="15">
      <c r="B43" s="27"/>
      <c r="C43" s="27"/>
      <c r="D43" s="27"/>
    </row>
    <row r="44" spans="2:4" ht="15">
      <c r="B44" s="27"/>
      <c r="C44" s="27"/>
      <c r="D44" s="27"/>
    </row>
    <row r="45" spans="2:4" ht="15">
      <c r="B45" s="27"/>
      <c r="C45" s="27"/>
      <c r="D45" s="27"/>
    </row>
    <row r="46" spans="2:4" ht="15">
      <c r="B46" s="27"/>
      <c r="C46" s="27"/>
      <c r="D46" s="27"/>
    </row>
    <row r="47" spans="2:4" ht="15">
      <c r="B47" s="27"/>
      <c r="C47" s="27"/>
      <c r="D47" s="27"/>
    </row>
    <row r="48" spans="2:4" ht="15">
      <c r="B48" s="27"/>
      <c r="C48" s="27"/>
      <c r="D48" s="27"/>
    </row>
    <row r="49" spans="2:4" ht="15">
      <c r="B49" s="27"/>
      <c r="C49" s="27"/>
      <c r="D49" s="27"/>
    </row>
    <row r="50" spans="2:4" ht="15">
      <c r="B50" s="27"/>
      <c r="C50" s="27"/>
      <c r="D50" s="27"/>
    </row>
    <row r="51" spans="2:4" ht="15">
      <c r="B51" s="27"/>
      <c r="C51" s="27"/>
      <c r="D51" s="27"/>
    </row>
    <row r="52" spans="2:4" ht="15">
      <c r="B52" s="27"/>
      <c r="C52" s="27"/>
      <c r="D52" s="27"/>
    </row>
    <row r="53" spans="2:4" ht="15">
      <c r="B53" s="27"/>
      <c r="C53" s="27"/>
      <c r="D53" s="27"/>
    </row>
    <row r="54" spans="2:4" ht="15">
      <c r="B54" s="27"/>
      <c r="C54" s="27"/>
      <c r="D54" s="27"/>
    </row>
    <row r="55" spans="2:4" ht="15">
      <c r="B55" s="27"/>
      <c r="C55" s="27"/>
      <c r="D55" s="27"/>
    </row>
    <row r="56" spans="2:4" ht="15">
      <c r="B56" s="27"/>
      <c r="C56" s="27"/>
      <c r="D56" s="27"/>
    </row>
    <row r="57" spans="2:4" ht="15">
      <c r="B57" s="27"/>
      <c r="C57" s="27"/>
      <c r="D57" s="27"/>
    </row>
    <row r="58" spans="2:4" ht="15">
      <c r="B58" s="27"/>
      <c r="C58" s="27"/>
      <c r="D58" s="27"/>
    </row>
    <row r="59" spans="2:4" ht="15">
      <c r="B59" s="27"/>
      <c r="C59" s="27"/>
      <c r="D59" s="27"/>
    </row>
    <row r="60" spans="2:4" ht="15">
      <c r="B60" s="27"/>
      <c r="C60" s="27"/>
      <c r="D60" s="27"/>
    </row>
    <row r="61" spans="2:4" ht="15">
      <c r="B61" s="27"/>
      <c r="C61" s="27"/>
      <c r="D61" s="27"/>
    </row>
    <row r="62" spans="2:4" ht="15">
      <c r="B62" s="27"/>
      <c r="C62" s="27"/>
      <c r="D62" s="27"/>
    </row>
    <row r="63" spans="2:4" ht="15">
      <c r="B63" s="27"/>
      <c r="C63" s="27"/>
      <c r="D63" s="27"/>
    </row>
    <row r="64" spans="2:4" ht="15">
      <c r="B64" s="27"/>
      <c r="C64" s="27"/>
      <c r="D64" s="27"/>
    </row>
    <row r="65" spans="2:4" ht="15">
      <c r="B65" s="27"/>
      <c r="C65" s="27"/>
      <c r="D65" s="27"/>
    </row>
    <row r="66" spans="2:4" ht="15">
      <c r="B66" s="27"/>
      <c r="C66" s="27"/>
      <c r="D66" s="27"/>
    </row>
    <row r="67" spans="2:4" ht="15">
      <c r="B67" s="27"/>
      <c r="C67" s="27"/>
      <c r="D67" s="27"/>
    </row>
    <row r="68" spans="2:4" ht="15">
      <c r="B68" s="27"/>
      <c r="C68" s="27"/>
      <c r="D68" s="27"/>
    </row>
    <row r="69" spans="2:4" ht="15">
      <c r="B69" s="27"/>
      <c r="C69" s="27"/>
      <c r="D69" s="27"/>
    </row>
    <row r="70" spans="2:4" ht="15">
      <c r="B70" s="27"/>
      <c r="C70" s="27"/>
      <c r="D70" s="27"/>
    </row>
    <row r="71" spans="2:4" ht="15">
      <c r="B71" s="27"/>
      <c r="C71" s="27"/>
      <c r="D71" s="27"/>
    </row>
    <row r="72" spans="2:4" ht="15">
      <c r="B72" s="27"/>
      <c r="C72" s="27"/>
      <c r="D72" s="27"/>
    </row>
    <row r="73" spans="2:4" ht="15">
      <c r="B73" s="27"/>
      <c r="C73" s="27"/>
      <c r="D73" s="27"/>
    </row>
    <row r="74" spans="2:4" ht="15">
      <c r="B74" s="27"/>
      <c r="C74" s="27"/>
      <c r="D74" s="27"/>
    </row>
    <row r="75" spans="2:4" ht="15">
      <c r="B75" s="27"/>
      <c r="C75" s="27"/>
      <c r="D75" s="27"/>
    </row>
    <row r="76" spans="2:4" ht="15">
      <c r="B76" s="27"/>
      <c r="C76" s="27"/>
      <c r="D76" s="27"/>
    </row>
    <row r="77" spans="2:4" ht="15">
      <c r="B77" s="27"/>
      <c r="C77" s="27"/>
      <c r="D77" s="27"/>
    </row>
    <row r="78" spans="2:4" ht="15">
      <c r="B78" s="27"/>
      <c r="C78" s="27"/>
      <c r="D78" s="27"/>
    </row>
    <row r="79" spans="2:4" ht="15">
      <c r="B79" s="27"/>
      <c r="C79" s="27"/>
      <c r="D79" s="27"/>
    </row>
    <row r="80" spans="2:4" ht="15">
      <c r="B80" s="27"/>
      <c r="C80" s="27"/>
      <c r="D80" s="27"/>
    </row>
    <row r="81" spans="2:4" ht="15">
      <c r="B81" s="27"/>
      <c r="C81" s="27"/>
      <c r="D81" s="27"/>
    </row>
    <row r="82" spans="2:4" ht="15">
      <c r="B82" s="27"/>
      <c r="C82" s="27"/>
      <c r="D82" s="27"/>
    </row>
    <row r="83" spans="2:4" ht="15">
      <c r="B83" s="27"/>
      <c r="C83" s="27"/>
      <c r="D83" s="27"/>
    </row>
    <row r="84" spans="2:4" ht="15">
      <c r="B84" s="27"/>
      <c r="C84" s="27"/>
      <c r="D84" s="27"/>
    </row>
    <row r="85" spans="2:4" ht="15">
      <c r="B85" s="27"/>
      <c r="C85" s="27"/>
      <c r="D85" s="27"/>
    </row>
    <row r="86" spans="2:4" ht="15">
      <c r="B86" s="27"/>
      <c r="C86" s="27"/>
      <c r="D86" s="27"/>
    </row>
    <row r="87" spans="2:4" ht="15">
      <c r="B87" s="27"/>
      <c r="C87" s="27"/>
      <c r="D87" s="27"/>
    </row>
    <row r="88" spans="2:4" ht="15">
      <c r="B88" s="27"/>
      <c r="C88" s="27"/>
      <c r="D88" s="27"/>
    </row>
    <row r="89" spans="2:4" ht="15">
      <c r="B89" s="27"/>
      <c r="C89" s="27"/>
      <c r="D89" s="27"/>
    </row>
    <row r="90" spans="2:4" ht="15">
      <c r="B90" s="27"/>
      <c r="C90" s="27"/>
      <c r="D90" s="27"/>
    </row>
    <row r="91" spans="2:4" ht="15">
      <c r="B91" s="27"/>
      <c r="C91" s="27"/>
      <c r="D91" s="27"/>
    </row>
    <row r="92" spans="2:4" ht="15">
      <c r="B92" s="27"/>
      <c r="C92" s="27"/>
      <c r="D92" s="27"/>
    </row>
    <row r="93" spans="2:4" ht="15">
      <c r="B93" s="27"/>
      <c r="C93" s="27"/>
      <c r="D93" s="27"/>
    </row>
    <row r="94" spans="2:4" ht="15">
      <c r="B94" s="27"/>
      <c r="C94" s="27"/>
      <c r="D94" s="27"/>
    </row>
    <row r="95" spans="2:4" ht="15">
      <c r="B95" s="27"/>
      <c r="C95" s="27"/>
      <c r="D95" s="27"/>
    </row>
    <row r="96" spans="2:4" ht="15">
      <c r="B96" s="27"/>
      <c r="C96" s="27"/>
      <c r="D96" s="27"/>
    </row>
    <row r="97" spans="2:4" ht="15">
      <c r="B97" s="27"/>
      <c r="C97" s="27"/>
      <c r="D97" s="27"/>
    </row>
    <row r="98" spans="2:4" ht="15">
      <c r="B98" s="27"/>
      <c r="C98" s="27"/>
      <c r="D98" s="27"/>
    </row>
    <row r="99" spans="2:4" ht="15">
      <c r="B99" s="27"/>
      <c r="C99" s="27"/>
      <c r="D99" s="27"/>
    </row>
    <row r="100" spans="2:4" ht="15">
      <c r="B100" s="27"/>
      <c r="C100" s="27"/>
      <c r="D100" s="27"/>
    </row>
    <row r="101" spans="2:4" ht="15">
      <c r="B101" s="27"/>
      <c r="C101" s="27"/>
      <c r="D101" s="27"/>
    </row>
    <row r="102" spans="2:4" ht="15">
      <c r="B102" s="27"/>
      <c r="C102" s="27"/>
      <c r="D102" s="27"/>
    </row>
    <row r="103" spans="2:4" ht="15">
      <c r="B103" s="27"/>
      <c r="C103" s="27"/>
      <c r="D103" s="27"/>
    </row>
    <row r="104" spans="2:4" ht="15">
      <c r="B104" s="27"/>
      <c r="C104" s="27"/>
      <c r="D104" s="27"/>
    </row>
    <row r="105" spans="2:4" ht="15">
      <c r="B105" s="27"/>
      <c r="C105" s="27"/>
      <c r="D105" s="27"/>
    </row>
    <row r="106" spans="2:4" ht="15">
      <c r="B106" s="27"/>
      <c r="C106" s="27"/>
      <c r="D106" s="27"/>
    </row>
    <row r="107" spans="2:4" ht="15">
      <c r="B107" s="27"/>
      <c r="C107" s="27"/>
      <c r="D107" s="27"/>
    </row>
    <row r="108" spans="2:4" ht="15">
      <c r="B108" s="27"/>
      <c r="C108" s="27"/>
      <c r="D108" s="27"/>
    </row>
    <row r="109" spans="2:4" ht="15">
      <c r="B109" s="27"/>
      <c r="C109" s="27"/>
      <c r="D109" s="27"/>
    </row>
    <row r="110" spans="2:4" ht="15">
      <c r="B110" s="27"/>
      <c r="C110" s="27"/>
      <c r="D110" s="27"/>
    </row>
    <row r="111" spans="3:4" ht="15">
      <c r="C111" s="27"/>
      <c r="D111" s="27"/>
    </row>
  </sheetData>
  <sheetProtection/>
  <mergeCells count="29">
    <mergeCell ref="D9:F9"/>
    <mergeCell ref="D7:I7"/>
    <mergeCell ref="AZ9:BB9"/>
    <mergeCell ref="K9:M9"/>
    <mergeCell ref="N9:P9"/>
    <mergeCell ref="R9:T9"/>
    <mergeCell ref="U9:W9"/>
    <mergeCell ref="AN9:AP9"/>
    <mergeCell ref="AQ9:AS9"/>
    <mergeCell ref="AW9:AY9"/>
    <mergeCell ref="AD8:AI8"/>
    <mergeCell ref="J7:P7"/>
    <mergeCell ref="G9:I9"/>
    <mergeCell ref="X8:AC8"/>
    <mergeCell ref="R8:W8"/>
    <mergeCell ref="BC8:BH8"/>
    <mergeCell ref="AW8:BB8"/>
    <mergeCell ref="AQ8:AV8"/>
    <mergeCell ref="AK8:AP8"/>
    <mergeCell ref="B1:D1"/>
    <mergeCell ref="B5:D5"/>
    <mergeCell ref="Q7:AI7"/>
    <mergeCell ref="AT9:AV9"/>
    <mergeCell ref="AG9:AI9"/>
    <mergeCell ref="AK9:AM9"/>
    <mergeCell ref="X9:Z9"/>
    <mergeCell ref="AA9:AC9"/>
    <mergeCell ref="AJ7:BH7"/>
    <mergeCell ref="AD9:AF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24" r:id="rId2"/>
  <headerFooter alignWithMargins="0">
    <oddFooter>&amp;C&amp;A&amp;RPage 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9999"/>
    <pageSetUpPr fitToPage="1"/>
  </sheetPr>
  <dimension ref="B1:I13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2.00390625" style="19" customWidth="1"/>
    <col min="2" max="2" width="34.28125" style="19" customWidth="1"/>
    <col min="3" max="3" width="16.421875" style="19" customWidth="1"/>
    <col min="4" max="4" width="50.28125" style="19" customWidth="1"/>
    <col min="5" max="5" width="20.140625" style="19" customWidth="1"/>
    <col min="6" max="6" width="5.7109375" style="19" customWidth="1"/>
    <col min="7" max="9" width="19.8515625" style="19" customWidth="1"/>
    <col min="10" max="10" width="18.28125" style="19" customWidth="1"/>
    <col min="11" max="16384" width="9.140625" style="19" customWidth="1"/>
  </cols>
  <sheetData>
    <row r="1" spans="2:9" ht="20.25">
      <c r="B1" s="20" t="s">
        <v>297</v>
      </c>
      <c r="C1" s="18"/>
      <c r="D1" s="18"/>
      <c r="E1" s="18"/>
      <c r="F1" s="18"/>
      <c r="G1" s="18"/>
      <c r="H1" s="18"/>
      <c r="I1" s="18"/>
    </row>
    <row r="2" spans="2:3" ht="15">
      <c r="B2" s="50">
        <f>Tradingname</f>
        <v>0</v>
      </c>
      <c r="C2" s="51"/>
    </row>
    <row r="3" spans="2:5" ht="18" customHeight="1">
      <c r="B3" s="52" t="s">
        <v>182</v>
      </c>
      <c r="C3" s="53">
        <f>Yearending</f>
        <v>44012</v>
      </c>
      <c r="D3" s="44"/>
      <c r="E3" s="44"/>
    </row>
    <row r="4" ht="20.25">
      <c r="B4" s="17"/>
    </row>
    <row r="5" ht="15.75">
      <c r="B5" s="28" t="s">
        <v>298</v>
      </c>
    </row>
    <row r="6" spans="2:9" ht="12.75">
      <c r="B6" s="21"/>
      <c r="C6" s="24"/>
      <c r="D6" s="24"/>
      <c r="E6" s="24"/>
      <c r="G6" s="29"/>
      <c r="H6" s="26"/>
      <c r="I6" s="26"/>
    </row>
    <row r="7" spans="2:5" ht="57" customHeight="1">
      <c r="B7" s="418" t="s">
        <v>138</v>
      </c>
      <c r="C7" s="419"/>
      <c r="D7" s="419"/>
      <c r="E7" s="420"/>
    </row>
    <row r="8" spans="2:5" ht="13.5" customHeight="1">
      <c r="B8" s="417"/>
      <c r="C8" s="417"/>
      <c r="D8" s="417"/>
      <c r="E8" s="417"/>
    </row>
    <row r="9" spans="2:5" ht="13.5" customHeight="1">
      <c r="B9" s="417"/>
      <c r="C9" s="417"/>
      <c r="D9" s="417"/>
      <c r="E9" s="417"/>
    </row>
    <row r="10" spans="2:5" ht="13.5" customHeight="1">
      <c r="B10" s="417"/>
      <c r="C10" s="417"/>
      <c r="D10" s="417"/>
      <c r="E10" s="417"/>
    </row>
    <row r="11" spans="2:5" ht="13.5" customHeight="1">
      <c r="B11" s="417"/>
      <c r="C11" s="417"/>
      <c r="D11" s="417"/>
      <c r="E11" s="417"/>
    </row>
    <row r="12" spans="2:5" ht="13.5" customHeight="1">
      <c r="B12" s="417"/>
      <c r="C12" s="417"/>
      <c r="D12" s="417"/>
      <c r="E12" s="417"/>
    </row>
    <row r="13" spans="2:5" ht="13.5" customHeight="1">
      <c r="B13" s="417"/>
      <c r="C13" s="417"/>
      <c r="D13" s="417"/>
      <c r="E13" s="417"/>
    </row>
  </sheetData>
  <sheetProtection/>
  <mergeCells count="7">
    <mergeCell ref="B13:E13"/>
    <mergeCell ref="B7:E7"/>
    <mergeCell ref="B8:E8"/>
    <mergeCell ref="B9:E9"/>
    <mergeCell ref="B10:E10"/>
    <mergeCell ref="B11:E11"/>
    <mergeCell ref="B12:E1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2"/>
  <headerFooter alignWithMargins="0">
    <oddFooter>&amp;C&amp;A&amp;RPage &amp;P</oddFooter>
  </headerFooter>
  <colBreaks count="1" manualBreakCount="1">
    <brk id="6" max="22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4"/>
  <sheetViews>
    <sheetView zoomScalePageLayoutView="0" workbookViewId="0" topLeftCell="A1">
      <selection activeCell="J42" sqref="A1:J42"/>
    </sheetView>
  </sheetViews>
  <sheetFormatPr defaultColWidth="9.140625" defaultRowHeight="12.75"/>
  <cols>
    <col min="1" max="1" width="11.7109375" style="19" customWidth="1"/>
    <col min="2" max="2" width="22.421875" style="19" customWidth="1"/>
    <col min="3" max="3" width="15.8515625" style="19" customWidth="1"/>
    <col min="4" max="4" width="84.28125" style="19" customWidth="1"/>
    <col min="5" max="16384" width="9.140625" style="19" customWidth="1"/>
  </cols>
  <sheetData>
    <row r="1" spans="2:4" ht="20.25">
      <c r="B1" s="20" t="s">
        <v>226</v>
      </c>
      <c r="C1" s="18"/>
      <c r="D1" s="18"/>
    </row>
    <row r="2" spans="2:3" ht="15">
      <c r="B2" s="50">
        <f>Tradingname</f>
        <v>0</v>
      </c>
      <c r="C2" s="51"/>
    </row>
    <row r="3" spans="2:4" ht="15.75" customHeight="1">
      <c r="B3" s="52" t="s">
        <v>182</v>
      </c>
      <c r="C3" s="53">
        <f>Yearending</f>
        <v>44012</v>
      </c>
      <c r="D3" s="44"/>
    </row>
    <row r="4" ht="20.25">
      <c r="B4" s="17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2"/>
  <headerFooter alignWithMargins="0">
    <oddFooter>&amp;C&amp;A&amp;RPage 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33CCCC"/>
    <pageSetUpPr fitToPage="1"/>
  </sheetPr>
  <dimension ref="A2:G9"/>
  <sheetViews>
    <sheetView showGridLines="0" tabSelected="1" zoomScale="120" zoomScaleNormal="120" zoomScalePageLayoutView="0" workbookViewId="0" topLeftCell="A1">
      <selection activeCell="B3" sqref="B3"/>
    </sheetView>
  </sheetViews>
  <sheetFormatPr defaultColWidth="9.140625" defaultRowHeight="12.75"/>
  <cols>
    <col min="1" max="1" width="10.7109375" style="0" customWidth="1"/>
    <col min="2" max="2" width="20.00390625" style="61" customWidth="1"/>
    <col min="3" max="3" width="27.421875" style="0" customWidth="1"/>
    <col min="4" max="4" width="9.140625" style="61" customWidth="1"/>
    <col min="5" max="5" width="19.8515625" style="0" customWidth="1"/>
    <col min="6" max="6" width="21.421875" style="0" customWidth="1"/>
    <col min="7" max="7" width="59.00390625" style="0" customWidth="1"/>
  </cols>
  <sheetData>
    <row r="2" spans="1:7" ht="12.75">
      <c r="A2" s="337" t="s">
        <v>235</v>
      </c>
      <c r="B2" s="338" t="s">
        <v>299</v>
      </c>
      <c r="C2" s="337" t="s">
        <v>236</v>
      </c>
      <c r="D2" s="338" t="s">
        <v>237</v>
      </c>
      <c r="E2" s="337" t="s">
        <v>240</v>
      </c>
      <c r="F2" s="337" t="s">
        <v>238</v>
      </c>
      <c r="G2" s="337" t="s">
        <v>239</v>
      </c>
    </row>
    <row r="3" spans="1:7" s="64" customFormat="1" ht="12.75">
      <c r="A3" s="62"/>
      <c r="B3" s="63"/>
      <c r="D3" s="63"/>
      <c r="F3" s="65"/>
      <c r="G3" s="65"/>
    </row>
    <row r="4" spans="1:7" s="64" customFormat="1" ht="12.75">
      <c r="A4" s="62"/>
      <c r="B4" s="63"/>
      <c r="D4" s="63"/>
      <c r="G4" s="65"/>
    </row>
    <row r="5" spans="1:7" s="64" customFormat="1" ht="12.75">
      <c r="A5" s="62"/>
      <c r="B5" s="63"/>
      <c r="D5" s="63"/>
      <c r="G5" s="65"/>
    </row>
    <row r="6" spans="1:7" s="64" customFormat="1" ht="26.25" customHeight="1">
      <c r="A6" s="62"/>
      <c r="B6" s="63"/>
      <c r="D6" s="63"/>
      <c r="G6" s="65"/>
    </row>
    <row r="7" spans="1:7" s="64" customFormat="1" ht="12.75">
      <c r="A7" s="62"/>
      <c r="B7" s="63"/>
      <c r="D7" s="63"/>
      <c r="G7" s="65"/>
    </row>
    <row r="8" spans="1:7" s="64" customFormat="1" ht="12.75">
      <c r="A8" s="62"/>
      <c r="B8" s="63"/>
      <c r="D8" s="66"/>
      <c r="E8" s="67"/>
      <c r="F8" s="67"/>
      <c r="G8" s="68"/>
    </row>
    <row r="9" spans="1:7" ht="12.75">
      <c r="A9" s="62"/>
      <c r="B9" s="63"/>
      <c r="C9" s="64"/>
      <c r="D9" s="66"/>
      <c r="E9" s="64"/>
      <c r="F9" s="64"/>
      <c r="G9" s="64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5" r:id="rId3"/>
  <headerFooter alignWithMargins="0">
    <oddFooter>&amp;C&amp;A&amp;RPage &amp;P</oddFooter>
  </headerFooter>
  <drawing r:id="rId2"/>
  <tableParts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9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6384" width="9.140625" style="45" customWidth="1"/>
  </cols>
  <sheetData>
    <row r="1" ht="15" customHeight="1">
      <c r="A1" s="45" t="s">
        <v>152</v>
      </c>
    </row>
    <row r="2" ht="15" customHeight="1">
      <c r="A2" s="46" t="s">
        <v>153</v>
      </c>
    </row>
    <row r="3" ht="15" customHeight="1">
      <c r="A3" s="46" t="s">
        <v>154</v>
      </c>
    </row>
    <row r="4" ht="15" customHeight="1">
      <c r="A4" s="46" t="s">
        <v>155</v>
      </c>
    </row>
    <row r="5" ht="15" customHeight="1">
      <c r="A5" s="46" t="s">
        <v>156</v>
      </c>
    </row>
    <row r="6" ht="15" customHeight="1">
      <c r="A6" s="46" t="s">
        <v>157</v>
      </c>
    </row>
    <row r="7" ht="15" customHeight="1">
      <c r="A7" s="46" t="s">
        <v>158</v>
      </c>
    </row>
    <row r="8" ht="15" customHeight="1">
      <c r="A8" s="46" t="s">
        <v>159</v>
      </c>
    </row>
    <row r="9" ht="15" customHeight="1">
      <c r="A9" s="46" t="s">
        <v>151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  <headerFooter>
    <oddFooter>&amp;L&amp;8&amp;F&amp;D&amp;T&amp;C&amp;8&amp;A&amp;R&amp;8Page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P40"/>
  <sheetViews>
    <sheetView zoomScalePageLayoutView="0" workbookViewId="0" topLeftCell="A1">
      <selection activeCell="J42" sqref="A1:J42"/>
    </sheetView>
  </sheetViews>
  <sheetFormatPr defaultColWidth="9.140625" defaultRowHeight="12.75"/>
  <cols>
    <col min="1" max="1" width="6.140625" style="9" customWidth="1"/>
    <col min="2" max="2" width="5.7109375" style="9" customWidth="1"/>
    <col min="3" max="4" width="16.7109375" style="9" customWidth="1"/>
    <col min="5" max="5" width="15.00390625" style="9" customWidth="1"/>
    <col min="6" max="6" width="5.7109375" style="9" customWidth="1"/>
    <col min="7" max="8" width="16.7109375" style="9" customWidth="1"/>
    <col min="9" max="14" width="10.7109375" style="9" customWidth="1"/>
    <col min="15" max="15" width="4.00390625" style="9" customWidth="1"/>
    <col min="16" max="16384" width="9.140625" style="9" customWidth="1"/>
  </cols>
  <sheetData>
    <row r="1" ht="23.25" customHeight="1" thickBot="1">
      <c r="A1" s="9" t="s">
        <v>16</v>
      </c>
    </row>
    <row r="2" spans="2:16" ht="15" customHeight="1">
      <c r="B2" s="154"/>
      <c r="C2" s="155"/>
      <c r="D2" s="155"/>
      <c r="E2" s="155"/>
      <c r="F2" s="155"/>
      <c r="G2" s="155"/>
      <c r="H2" s="155"/>
      <c r="I2" s="156"/>
      <c r="J2" s="10"/>
      <c r="K2" s="10"/>
      <c r="L2" s="10"/>
      <c r="M2" s="10"/>
      <c r="N2" s="10"/>
      <c r="O2" s="10"/>
      <c r="P2" s="11"/>
    </row>
    <row r="3" spans="2:16" ht="21" customHeight="1">
      <c r="B3" s="157"/>
      <c r="C3" s="158"/>
      <c r="D3" s="159"/>
      <c r="E3" s="158" t="s">
        <v>17</v>
      </c>
      <c r="F3" s="159"/>
      <c r="G3" s="158"/>
      <c r="H3" s="159"/>
      <c r="I3" s="160"/>
      <c r="J3" s="12"/>
      <c r="K3" s="12"/>
      <c r="L3" s="12"/>
      <c r="M3" s="12"/>
      <c r="N3" s="12"/>
      <c r="O3" s="13"/>
      <c r="P3" s="11"/>
    </row>
    <row r="4" spans="2:16" ht="15" customHeight="1" thickBot="1">
      <c r="B4" s="157"/>
      <c r="C4" s="161"/>
      <c r="D4" s="162"/>
      <c r="E4" s="161"/>
      <c r="F4" s="161"/>
      <c r="G4" s="161"/>
      <c r="H4" s="163"/>
      <c r="I4" s="160"/>
      <c r="J4" s="14"/>
      <c r="K4" s="14"/>
      <c r="L4" s="14"/>
      <c r="M4" s="14"/>
      <c r="N4" s="14"/>
      <c r="O4" s="10"/>
      <c r="P4" s="11"/>
    </row>
    <row r="5" spans="2:16" s="15" customFormat="1" ht="15" customHeight="1">
      <c r="B5" s="164"/>
      <c r="C5" s="165"/>
      <c r="D5" s="165"/>
      <c r="E5" s="165"/>
      <c r="F5" s="165"/>
      <c r="G5" s="165"/>
      <c r="H5" s="165"/>
      <c r="I5" s="166"/>
      <c r="J5" s="14"/>
      <c r="K5" s="14"/>
      <c r="L5" s="14"/>
      <c r="M5" s="14"/>
      <c r="N5" s="14"/>
      <c r="O5" s="12"/>
      <c r="P5" s="16"/>
    </row>
    <row r="6" spans="2:16" s="48" customFormat="1" ht="15" customHeight="1">
      <c r="B6" s="167"/>
      <c r="C6" s="168"/>
      <c r="D6" s="168"/>
      <c r="E6" s="168"/>
      <c r="F6" s="168"/>
      <c r="G6" s="168"/>
      <c r="H6" s="168"/>
      <c r="I6" s="169"/>
      <c r="J6" s="14"/>
      <c r="K6" s="14"/>
      <c r="L6" s="14"/>
      <c r="M6" s="14"/>
      <c r="N6" s="14"/>
      <c r="O6" s="12"/>
      <c r="P6" s="14"/>
    </row>
    <row r="7" spans="2:16" s="48" customFormat="1" ht="15" customHeight="1">
      <c r="B7" s="167"/>
      <c r="C7" s="168"/>
      <c r="D7" s="168"/>
      <c r="E7" s="168"/>
      <c r="F7" s="168"/>
      <c r="G7" s="168"/>
      <c r="H7" s="168"/>
      <c r="I7" s="169"/>
      <c r="J7" s="14"/>
      <c r="K7" s="14"/>
      <c r="L7" s="14"/>
      <c r="M7" s="14"/>
      <c r="N7" s="14"/>
      <c r="O7" s="12"/>
      <c r="P7" s="14"/>
    </row>
    <row r="8" spans="2:16" s="48" customFormat="1" ht="15" customHeight="1">
      <c r="B8" s="167"/>
      <c r="C8" s="168"/>
      <c r="D8" s="168"/>
      <c r="E8" s="168"/>
      <c r="F8" s="168"/>
      <c r="G8" s="168"/>
      <c r="H8" s="168"/>
      <c r="I8" s="169"/>
      <c r="J8" s="14"/>
      <c r="K8" s="14"/>
      <c r="L8" s="14"/>
      <c r="M8" s="14"/>
      <c r="N8" s="14"/>
      <c r="O8" s="12"/>
      <c r="P8" s="14"/>
    </row>
    <row r="9" spans="2:16" s="48" customFormat="1" ht="15" customHeight="1">
      <c r="B9" s="167"/>
      <c r="C9" s="168"/>
      <c r="D9" s="168"/>
      <c r="E9" s="168"/>
      <c r="F9" s="168"/>
      <c r="G9" s="168"/>
      <c r="H9" s="168"/>
      <c r="I9" s="169"/>
      <c r="J9" s="14"/>
      <c r="K9" s="14"/>
      <c r="L9" s="14"/>
      <c r="M9" s="14"/>
      <c r="N9" s="14"/>
      <c r="O9" s="12"/>
      <c r="P9" s="14"/>
    </row>
    <row r="10" spans="2:16" s="48" customFormat="1" ht="15" customHeight="1">
      <c r="B10" s="167"/>
      <c r="C10" s="168"/>
      <c r="D10" s="168"/>
      <c r="E10" s="168"/>
      <c r="F10" s="168"/>
      <c r="G10" s="168"/>
      <c r="H10" s="168"/>
      <c r="I10" s="169"/>
      <c r="J10" s="14"/>
      <c r="K10" s="14"/>
      <c r="L10" s="14"/>
      <c r="M10" s="14"/>
      <c r="N10" s="14"/>
      <c r="O10" s="12"/>
      <c r="P10" s="14"/>
    </row>
    <row r="11" spans="2:16" s="48" customFormat="1" ht="15" customHeight="1">
      <c r="B11" s="167"/>
      <c r="C11" s="168"/>
      <c r="D11" s="168"/>
      <c r="E11" s="168"/>
      <c r="F11" s="168"/>
      <c r="G11" s="168"/>
      <c r="H11" s="168"/>
      <c r="I11" s="169"/>
      <c r="J11" s="14"/>
      <c r="K11" s="14"/>
      <c r="L11" s="14"/>
      <c r="M11" s="14"/>
      <c r="N11" s="14"/>
      <c r="O11" s="12"/>
      <c r="P11" s="14"/>
    </row>
    <row r="12" spans="2:16" s="48" customFormat="1" ht="15" customHeight="1">
      <c r="B12" s="167"/>
      <c r="C12" s="168"/>
      <c r="D12" s="168"/>
      <c r="E12" s="168"/>
      <c r="F12" s="168"/>
      <c r="G12" s="168"/>
      <c r="H12" s="168"/>
      <c r="I12" s="169"/>
      <c r="J12" s="14"/>
      <c r="K12" s="14"/>
      <c r="L12" s="14"/>
      <c r="M12" s="14"/>
      <c r="N12" s="14"/>
      <c r="O12" s="12"/>
      <c r="P12" s="14"/>
    </row>
    <row r="13" spans="2:16" s="48" customFormat="1" ht="15" customHeight="1">
      <c r="B13" s="167"/>
      <c r="C13" s="168"/>
      <c r="D13" s="168"/>
      <c r="E13" s="168"/>
      <c r="F13" s="168"/>
      <c r="G13" s="168"/>
      <c r="H13" s="168"/>
      <c r="I13" s="169"/>
      <c r="J13" s="14"/>
      <c r="K13" s="14"/>
      <c r="L13" s="14"/>
      <c r="M13" s="14"/>
      <c r="N13" s="14"/>
      <c r="O13" s="12"/>
      <c r="P13" s="14"/>
    </row>
    <row r="14" spans="2:16" s="48" customFormat="1" ht="15" customHeight="1">
      <c r="B14" s="167"/>
      <c r="C14" s="362"/>
      <c r="D14" s="362"/>
      <c r="E14" s="362"/>
      <c r="F14" s="168"/>
      <c r="G14" s="168"/>
      <c r="H14" s="168"/>
      <c r="I14" s="169"/>
      <c r="J14" s="14"/>
      <c r="K14" s="14"/>
      <c r="L14" s="14"/>
      <c r="M14" s="14"/>
      <c r="N14" s="14"/>
      <c r="O14" s="12"/>
      <c r="P14" s="14"/>
    </row>
    <row r="15" spans="2:16" s="48" customFormat="1" ht="15" customHeight="1">
      <c r="B15" s="167"/>
      <c r="C15" s="168"/>
      <c r="D15" s="168"/>
      <c r="E15" s="168"/>
      <c r="F15" s="168"/>
      <c r="G15" s="168"/>
      <c r="H15" s="168"/>
      <c r="I15" s="169"/>
      <c r="J15" s="14"/>
      <c r="K15" s="14"/>
      <c r="L15" s="14"/>
      <c r="M15" s="14"/>
      <c r="N15" s="14"/>
      <c r="O15" s="12"/>
      <c r="P15" s="14"/>
    </row>
    <row r="16" spans="2:16" s="48" customFormat="1" ht="15" customHeight="1">
      <c r="B16" s="167"/>
      <c r="C16" s="168"/>
      <c r="D16" s="168"/>
      <c r="E16" s="168"/>
      <c r="F16" s="168"/>
      <c r="G16" s="168"/>
      <c r="H16" s="168"/>
      <c r="I16" s="169"/>
      <c r="J16" s="14"/>
      <c r="K16" s="14"/>
      <c r="L16" s="14"/>
      <c r="M16" s="14"/>
      <c r="N16" s="14"/>
      <c r="O16" s="12"/>
      <c r="P16" s="14"/>
    </row>
    <row r="17" spans="2:16" s="48" customFormat="1" ht="15" customHeight="1">
      <c r="B17" s="167"/>
      <c r="C17" s="168"/>
      <c r="D17" s="168"/>
      <c r="E17" s="168"/>
      <c r="F17" s="168"/>
      <c r="G17" s="168"/>
      <c r="H17" s="168"/>
      <c r="I17" s="169"/>
      <c r="J17" s="14"/>
      <c r="K17" s="14"/>
      <c r="L17" s="14"/>
      <c r="M17" s="14"/>
      <c r="N17" s="14"/>
      <c r="O17" s="12"/>
      <c r="P17" s="14"/>
    </row>
    <row r="18" spans="2:16" s="48" customFormat="1" ht="15" customHeight="1">
      <c r="B18" s="167"/>
      <c r="C18" s="168"/>
      <c r="D18" s="168"/>
      <c r="E18" s="168"/>
      <c r="F18" s="168"/>
      <c r="G18" s="168"/>
      <c r="H18" s="168"/>
      <c r="I18" s="169"/>
      <c r="J18" s="14"/>
      <c r="K18" s="14"/>
      <c r="L18" s="14"/>
      <c r="M18" s="14"/>
      <c r="N18" s="14"/>
      <c r="O18" s="12"/>
      <c r="P18" s="14"/>
    </row>
    <row r="19" spans="2:16" s="48" customFormat="1" ht="15" customHeight="1">
      <c r="B19" s="167"/>
      <c r="C19" s="168"/>
      <c r="D19" s="168"/>
      <c r="E19" s="168"/>
      <c r="F19" s="168"/>
      <c r="G19" s="168"/>
      <c r="H19" s="168"/>
      <c r="I19" s="169"/>
      <c r="J19" s="14"/>
      <c r="K19" s="14"/>
      <c r="L19" s="14"/>
      <c r="M19" s="14"/>
      <c r="N19" s="14"/>
      <c r="O19" s="12"/>
      <c r="P19" s="14"/>
    </row>
    <row r="20" spans="2:16" s="48" customFormat="1" ht="15" customHeight="1">
      <c r="B20" s="167"/>
      <c r="C20" s="168"/>
      <c r="D20" s="168"/>
      <c r="E20" s="168"/>
      <c r="F20" s="168"/>
      <c r="G20" s="168"/>
      <c r="H20" s="168"/>
      <c r="I20" s="169"/>
      <c r="J20" s="14"/>
      <c r="K20" s="14"/>
      <c r="L20" s="14"/>
      <c r="M20" s="14"/>
      <c r="N20" s="14"/>
      <c r="O20" s="12"/>
      <c r="P20" s="14"/>
    </row>
    <row r="21" spans="2:16" s="48" customFormat="1" ht="15.75" customHeight="1">
      <c r="B21" s="167"/>
      <c r="C21" s="168"/>
      <c r="D21" s="168"/>
      <c r="E21" s="168"/>
      <c r="F21" s="168"/>
      <c r="G21" s="168"/>
      <c r="H21" s="168"/>
      <c r="I21" s="169"/>
      <c r="J21" s="14"/>
      <c r="K21" s="14"/>
      <c r="L21" s="14"/>
      <c r="M21" s="14"/>
      <c r="N21" s="14"/>
      <c r="O21" s="12"/>
      <c r="P21" s="14"/>
    </row>
    <row r="22" spans="2:16" s="48" customFormat="1" ht="15.75" customHeight="1">
      <c r="B22" s="167"/>
      <c r="C22" s="168"/>
      <c r="D22" s="168"/>
      <c r="E22" s="168"/>
      <c r="F22" s="168"/>
      <c r="G22" s="168"/>
      <c r="H22" s="168"/>
      <c r="I22" s="169"/>
      <c r="J22" s="14"/>
      <c r="K22" s="14"/>
      <c r="L22" s="14"/>
      <c r="M22" s="14"/>
      <c r="N22" s="14"/>
      <c r="O22" s="12"/>
      <c r="P22" s="14"/>
    </row>
    <row r="23" spans="2:16" s="48" customFormat="1" ht="15" customHeight="1">
      <c r="B23" s="167"/>
      <c r="C23" s="168"/>
      <c r="D23" s="168"/>
      <c r="E23" s="168"/>
      <c r="F23" s="168"/>
      <c r="G23" s="168"/>
      <c r="H23" s="168"/>
      <c r="I23" s="169"/>
      <c r="J23" s="14"/>
      <c r="K23" s="14"/>
      <c r="L23" s="14"/>
      <c r="M23" s="14"/>
      <c r="N23" s="14"/>
      <c r="O23" s="12"/>
      <c r="P23" s="14"/>
    </row>
    <row r="24" spans="2:16" s="48" customFormat="1" ht="15" customHeight="1">
      <c r="B24" s="167"/>
      <c r="C24" s="168"/>
      <c r="D24" s="168"/>
      <c r="E24" s="168"/>
      <c r="F24" s="168"/>
      <c r="G24" s="168"/>
      <c r="H24" s="168"/>
      <c r="I24" s="169"/>
      <c r="J24" s="14"/>
      <c r="K24" s="14"/>
      <c r="L24" s="14"/>
      <c r="M24" s="14"/>
      <c r="N24" s="14"/>
      <c r="O24" s="12"/>
      <c r="P24" s="14"/>
    </row>
    <row r="25" spans="2:16" s="48" customFormat="1" ht="15" customHeight="1">
      <c r="B25" s="167"/>
      <c r="C25" s="168"/>
      <c r="D25" s="168"/>
      <c r="E25" s="168"/>
      <c r="F25" s="168"/>
      <c r="G25" s="168"/>
      <c r="H25" s="168"/>
      <c r="I25" s="169"/>
      <c r="J25" s="14"/>
      <c r="K25" s="14"/>
      <c r="L25" s="14"/>
      <c r="M25" s="14"/>
      <c r="N25" s="14"/>
      <c r="O25" s="12"/>
      <c r="P25" s="14"/>
    </row>
    <row r="26" spans="2:16" s="48" customFormat="1" ht="15" customHeight="1">
      <c r="B26" s="167"/>
      <c r="C26" s="168"/>
      <c r="D26" s="170"/>
      <c r="E26" s="168"/>
      <c r="F26" s="168"/>
      <c r="G26" s="168"/>
      <c r="H26" s="168"/>
      <c r="I26" s="169"/>
      <c r="J26" s="14"/>
      <c r="K26" s="14"/>
      <c r="L26" s="14"/>
      <c r="M26" s="14"/>
      <c r="N26" s="14"/>
      <c r="O26" s="12"/>
      <c r="P26" s="14"/>
    </row>
    <row r="27" spans="1:16" s="48" customFormat="1" ht="15" customHeight="1">
      <c r="A27" s="14"/>
      <c r="B27" s="167"/>
      <c r="C27" s="170"/>
      <c r="D27" s="170"/>
      <c r="E27" s="168"/>
      <c r="F27" s="168"/>
      <c r="G27" s="168"/>
      <c r="H27" s="168"/>
      <c r="I27" s="169"/>
      <c r="J27" s="14"/>
      <c r="K27" s="14"/>
      <c r="L27" s="14"/>
      <c r="M27" s="14"/>
      <c r="N27" s="14"/>
      <c r="O27" s="12"/>
      <c r="P27" s="14"/>
    </row>
    <row r="28" spans="1:16" s="48" customFormat="1" ht="15" customHeight="1">
      <c r="A28" s="14"/>
      <c r="B28" s="167"/>
      <c r="C28" s="170"/>
      <c r="D28" s="170"/>
      <c r="E28" s="168"/>
      <c r="F28" s="168"/>
      <c r="G28" s="168"/>
      <c r="H28" s="168"/>
      <c r="I28" s="169"/>
      <c r="J28" s="14"/>
      <c r="K28" s="14"/>
      <c r="L28" s="14"/>
      <c r="M28" s="14"/>
      <c r="N28" s="14"/>
      <c r="O28" s="12"/>
      <c r="P28" s="14"/>
    </row>
    <row r="29" spans="1:16" s="48" customFormat="1" ht="15" customHeight="1">
      <c r="A29" s="14"/>
      <c r="B29" s="167"/>
      <c r="C29" s="170"/>
      <c r="D29" s="170"/>
      <c r="E29" s="168"/>
      <c r="F29" s="168"/>
      <c r="G29" s="168"/>
      <c r="H29" s="168"/>
      <c r="I29" s="169"/>
      <c r="J29" s="14"/>
      <c r="K29" s="14"/>
      <c r="L29" s="14"/>
      <c r="M29" s="14"/>
      <c r="N29" s="14"/>
      <c r="O29" s="12"/>
      <c r="P29" s="14"/>
    </row>
    <row r="30" spans="1:16" s="48" customFormat="1" ht="15" customHeight="1">
      <c r="A30" s="14"/>
      <c r="B30" s="167"/>
      <c r="C30" s="168"/>
      <c r="D30" s="168"/>
      <c r="E30" s="168"/>
      <c r="F30" s="168"/>
      <c r="G30" s="168"/>
      <c r="H30" s="168"/>
      <c r="I30" s="169"/>
      <c r="J30" s="14"/>
      <c r="K30" s="14"/>
      <c r="L30" s="14"/>
      <c r="M30" s="14"/>
      <c r="N30" s="14"/>
      <c r="O30" s="12"/>
      <c r="P30" s="14"/>
    </row>
    <row r="31" spans="1:16" s="48" customFormat="1" ht="15" customHeight="1">
      <c r="A31" s="14"/>
      <c r="B31" s="167"/>
      <c r="C31" s="168"/>
      <c r="D31" s="168"/>
      <c r="E31" s="168"/>
      <c r="F31" s="168"/>
      <c r="G31" s="168"/>
      <c r="H31" s="168"/>
      <c r="I31" s="169"/>
      <c r="J31" s="12"/>
      <c r="K31" s="12"/>
      <c r="L31" s="12"/>
      <c r="M31" s="12"/>
      <c r="N31" s="12"/>
      <c r="O31" s="12"/>
      <c r="P31" s="14"/>
    </row>
    <row r="32" spans="1:16" s="48" customFormat="1" ht="15" customHeight="1">
      <c r="A32" s="14"/>
      <c r="B32" s="167"/>
      <c r="C32" s="168"/>
      <c r="D32" s="168"/>
      <c r="E32" s="168"/>
      <c r="F32" s="168"/>
      <c r="G32" s="168"/>
      <c r="H32" s="168"/>
      <c r="I32" s="169"/>
      <c r="J32" s="12"/>
      <c r="K32" s="12"/>
      <c r="L32" s="12"/>
      <c r="M32" s="12"/>
      <c r="N32" s="12"/>
      <c r="O32" s="12"/>
      <c r="P32" s="14"/>
    </row>
    <row r="33" spans="1:16" s="48" customFormat="1" ht="15" customHeight="1">
      <c r="A33" s="14"/>
      <c r="B33" s="167"/>
      <c r="C33" s="168"/>
      <c r="D33" s="168"/>
      <c r="E33" s="168"/>
      <c r="F33" s="168"/>
      <c r="G33" s="168"/>
      <c r="H33" s="168"/>
      <c r="I33" s="169"/>
      <c r="J33" s="12"/>
      <c r="K33" s="12"/>
      <c r="L33" s="12"/>
      <c r="M33" s="12"/>
      <c r="N33" s="12"/>
      <c r="O33" s="12"/>
      <c r="P33" s="14"/>
    </row>
    <row r="34" spans="1:16" s="48" customFormat="1" ht="15" customHeight="1">
      <c r="A34" s="14"/>
      <c r="B34" s="167"/>
      <c r="C34" s="168"/>
      <c r="D34" s="168"/>
      <c r="E34" s="168"/>
      <c r="F34" s="168"/>
      <c r="G34" s="168"/>
      <c r="H34" s="168"/>
      <c r="I34" s="169"/>
      <c r="J34" s="12"/>
      <c r="K34" s="12"/>
      <c r="L34" s="12"/>
      <c r="M34" s="12"/>
      <c r="N34" s="12"/>
      <c r="O34" s="12"/>
      <c r="P34" s="14"/>
    </row>
    <row r="35" spans="1:16" s="48" customFormat="1" ht="15" customHeight="1">
      <c r="A35" s="14"/>
      <c r="B35" s="167"/>
      <c r="C35" s="168"/>
      <c r="D35" s="168"/>
      <c r="E35" s="168"/>
      <c r="F35" s="171"/>
      <c r="G35" s="168"/>
      <c r="H35" s="168"/>
      <c r="I35" s="169"/>
      <c r="J35" s="12"/>
      <c r="K35" s="12"/>
      <c r="L35" s="12"/>
      <c r="M35" s="12"/>
      <c r="N35" s="12"/>
      <c r="O35" s="12"/>
      <c r="P35" s="14"/>
    </row>
    <row r="36" spans="1:16" s="48" customFormat="1" ht="15" customHeight="1">
      <c r="A36" s="14"/>
      <c r="B36" s="167"/>
      <c r="C36" s="168"/>
      <c r="D36" s="168"/>
      <c r="E36" s="168"/>
      <c r="F36" s="171"/>
      <c r="G36" s="168"/>
      <c r="H36" s="172"/>
      <c r="I36" s="169"/>
      <c r="J36" s="12"/>
      <c r="K36" s="12"/>
      <c r="L36" s="12"/>
      <c r="M36" s="12"/>
      <c r="N36" s="12"/>
      <c r="O36" s="12"/>
      <c r="P36" s="14"/>
    </row>
    <row r="37" spans="1:16" s="48" customFormat="1" ht="15" customHeight="1">
      <c r="A37" s="14"/>
      <c r="B37" s="167"/>
      <c r="C37" s="168"/>
      <c r="D37" s="168"/>
      <c r="E37" s="168"/>
      <c r="F37" s="171"/>
      <c r="G37" s="168"/>
      <c r="H37" s="168"/>
      <c r="I37" s="169"/>
      <c r="J37" s="12"/>
      <c r="K37" s="12"/>
      <c r="L37" s="12"/>
      <c r="M37" s="12"/>
      <c r="N37" s="12"/>
      <c r="O37" s="12"/>
      <c r="P37" s="14"/>
    </row>
    <row r="38" spans="1:16" s="48" customFormat="1" ht="15" customHeight="1">
      <c r="A38" s="14"/>
      <c r="B38" s="167"/>
      <c r="C38" s="168"/>
      <c r="D38" s="168"/>
      <c r="E38" s="168"/>
      <c r="F38" s="171"/>
      <c r="G38" s="168"/>
      <c r="H38" s="168"/>
      <c r="I38" s="169"/>
      <c r="J38" s="12"/>
      <c r="K38" s="12"/>
      <c r="L38" s="12"/>
      <c r="M38" s="12"/>
      <c r="N38" s="12"/>
      <c r="O38" s="12"/>
      <c r="P38" s="14"/>
    </row>
    <row r="39" spans="1:16" s="48" customFormat="1" ht="15" customHeight="1">
      <c r="A39" s="14"/>
      <c r="B39" s="167"/>
      <c r="C39" s="168"/>
      <c r="D39" s="168"/>
      <c r="E39" s="168"/>
      <c r="F39" s="171"/>
      <c r="G39" s="168"/>
      <c r="H39" s="168"/>
      <c r="I39" s="169"/>
      <c r="J39" s="12"/>
      <c r="K39" s="12"/>
      <c r="L39" s="12"/>
      <c r="M39" s="12"/>
      <c r="N39" s="12"/>
      <c r="O39" s="12"/>
      <c r="P39" s="14"/>
    </row>
    <row r="40" spans="2:9" ht="24" thickBot="1">
      <c r="B40" s="173"/>
      <c r="C40" s="174"/>
      <c r="D40" s="174"/>
      <c r="E40" s="175"/>
      <c r="F40" s="175"/>
      <c r="G40" s="175"/>
      <c r="H40" s="175"/>
      <c r="I40" s="176"/>
    </row>
  </sheetData>
  <sheetProtection/>
  <mergeCells count="1">
    <mergeCell ref="C14:E1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6" r:id="rId2"/>
  <headerFooter alignWithMargins="0"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9999"/>
    <pageSetUpPr fitToPage="1"/>
  </sheetPr>
  <dimension ref="B1:H36"/>
  <sheetViews>
    <sheetView zoomScalePageLayoutView="0" workbookViewId="0" topLeftCell="A1">
      <selection activeCell="B41" sqref="B41"/>
    </sheetView>
  </sheetViews>
  <sheetFormatPr defaultColWidth="9.140625" defaultRowHeight="12.75"/>
  <cols>
    <col min="1" max="1" width="12.00390625" style="19" customWidth="1"/>
    <col min="2" max="2" width="47.421875" style="19" customWidth="1"/>
    <col min="3" max="4" width="42.8515625" style="19" customWidth="1"/>
    <col min="5" max="5" width="6.7109375" style="19" customWidth="1"/>
    <col min="6" max="8" width="19.8515625" style="19" customWidth="1"/>
    <col min="9" max="9" width="18.28125" style="19" customWidth="1"/>
    <col min="10" max="16384" width="9.140625" style="19" customWidth="1"/>
  </cols>
  <sheetData>
    <row r="1" spans="2:4" ht="34.5">
      <c r="B1" s="20" t="s">
        <v>96</v>
      </c>
      <c r="D1" s="44"/>
    </row>
    <row r="2" spans="2:3" ht="15">
      <c r="B2" s="50">
        <f>Tradingname</f>
        <v>0</v>
      </c>
      <c r="C2" s="51"/>
    </row>
    <row r="3" spans="2:3" ht="15">
      <c r="B3" s="52" t="s">
        <v>182</v>
      </c>
      <c r="C3" s="53">
        <f>Yearending</f>
        <v>44012</v>
      </c>
    </row>
    <row r="4" ht="20.25">
      <c r="B4" s="17"/>
    </row>
    <row r="5" ht="15.75">
      <c r="B5" s="28" t="s">
        <v>185</v>
      </c>
    </row>
    <row r="6" spans="2:8" ht="12.75">
      <c r="B6" s="21"/>
      <c r="C6" s="24"/>
      <c r="D6" s="24"/>
      <c r="E6" s="25"/>
      <c r="F6" s="29"/>
      <c r="G6" s="26"/>
      <c r="H6" s="26"/>
    </row>
    <row r="7" spans="2:4" ht="13.5" customHeight="1">
      <c r="B7" s="177" t="s">
        <v>28</v>
      </c>
      <c r="C7" s="178"/>
      <c r="D7" s="179"/>
    </row>
    <row r="8" spans="2:4" ht="13.5" customHeight="1">
      <c r="B8" s="177" t="s">
        <v>181</v>
      </c>
      <c r="C8" s="180"/>
      <c r="D8" s="179"/>
    </row>
    <row r="9" spans="2:4" ht="13.5" customHeight="1">
      <c r="B9" s="177" t="s">
        <v>29</v>
      </c>
      <c r="C9" s="181"/>
      <c r="D9" s="179"/>
    </row>
    <row r="10" spans="2:4" ht="13.5" customHeight="1">
      <c r="B10" s="177" t="s">
        <v>30</v>
      </c>
      <c r="C10" s="181"/>
      <c r="D10" s="179"/>
    </row>
    <row r="11" spans="2:4" ht="12.75">
      <c r="B11" s="179"/>
      <c r="C11" s="179"/>
      <c r="D11" s="179"/>
    </row>
    <row r="12" spans="2:4" ht="15.75">
      <c r="B12" s="182" t="s">
        <v>186</v>
      </c>
      <c r="C12" s="179"/>
      <c r="D12" s="179"/>
    </row>
    <row r="13" spans="2:4" ht="12.75">
      <c r="B13" s="179"/>
      <c r="C13" s="179"/>
      <c r="D13" s="179"/>
    </row>
    <row r="14" spans="2:4" ht="51" customHeight="1">
      <c r="B14" s="183" t="s">
        <v>31</v>
      </c>
      <c r="C14" s="184" t="s">
        <v>130</v>
      </c>
      <c r="D14" s="184" t="s">
        <v>45</v>
      </c>
    </row>
    <row r="15" spans="2:4" ht="14.25">
      <c r="B15" s="187" t="s">
        <v>32</v>
      </c>
      <c r="C15" s="188"/>
      <c r="D15" s="189"/>
    </row>
    <row r="16" spans="2:4" ht="12.75">
      <c r="B16" s="177" t="s">
        <v>33</v>
      </c>
      <c r="C16" s="185"/>
      <c r="D16" s="185"/>
    </row>
    <row r="17" spans="2:4" ht="17.25" customHeight="1">
      <c r="B17" s="177" t="s">
        <v>34</v>
      </c>
      <c r="C17" s="185"/>
      <c r="D17" s="185"/>
    </row>
    <row r="18" spans="2:4" ht="12.75">
      <c r="B18" s="177" t="s">
        <v>35</v>
      </c>
      <c r="C18" s="185"/>
      <c r="D18" s="185"/>
    </row>
    <row r="19" spans="2:4" ht="14.25">
      <c r="B19" s="187" t="s">
        <v>234</v>
      </c>
      <c r="C19" s="188"/>
      <c r="D19" s="189"/>
    </row>
    <row r="20" spans="2:4" ht="12.75">
      <c r="B20" s="177" t="s">
        <v>36</v>
      </c>
      <c r="C20" s="185"/>
      <c r="D20" s="185"/>
    </row>
    <row r="21" spans="2:4" ht="12.75">
      <c r="B21" s="177" t="s">
        <v>37</v>
      </c>
      <c r="C21" s="185"/>
      <c r="D21" s="185"/>
    </row>
    <row r="22" spans="2:4" ht="14.25">
      <c r="B22" s="187" t="s">
        <v>38</v>
      </c>
      <c r="C22" s="188"/>
      <c r="D22" s="189"/>
    </row>
    <row r="23" spans="2:4" ht="12.75">
      <c r="B23" s="177" t="s">
        <v>39</v>
      </c>
      <c r="C23" s="185"/>
      <c r="D23" s="185"/>
    </row>
    <row r="24" spans="2:4" ht="12.75">
      <c r="B24" s="177" t="s">
        <v>40</v>
      </c>
      <c r="C24" s="185"/>
      <c r="D24" s="185"/>
    </row>
    <row r="25" spans="2:4" ht="14.25">
      <c r="B25" s="187" t="s">
        <v>41</v>
      </c>
      <c r="C25" s="188"/>
      <c r="D25" s="189"/>
    </row>
    <row r="26" spans="2:4" ht="12.75">
      <c r="B26" s="177" t="s">
        <v>42</v>
      </c>
      <c r="C26" s="185"/>
      <c r="D26" s="185"/>
    </row>
    <row r="27" spans="2:4" ht="12.75">
      <c r="B27" s="177" t="s">
        <v>43</v>
      </c>
      <c r="C27" s="185"/>
      <c r="D27" s="185"/>
    </row>
    <row r="28" spans="2:4" ht="14.25">
      <c r="B28" s="187" t="s">
        <v>44</v>
      </c>
      <c r="C28" s="188"/>
      <c r="D28" s="189"/>
    </row>
    <row r="29" spans="2:4" ht="12.75">
      <c r="B29" s="186" t="s">
        <v>183</v>
      </c>
      <c r="C29" s="181"/>
      <c r="D29" s="181"/>
    </row>
    <row r="30" spans="2:4" ht="12.75">
      <c r="B30" s="186" t="s">
        <v>183</v>
      </c>
      <c r="C30" s="181"/>
      <c r="D30" s="181"/>
    </row>
    <row r="31" spans="2:4" ht="12.75">
      <c r="B31" s="186" t="s">
        <v>183</v>
      </c>
      <c r="C31" s="181"/>
      <c r="D31" s="181"/>
    </row>
    <row r="32" spans="2:4" ht="12.75">
      <c r="B32" s="186" t="s">
        <v>183</v>
      </c>
      <c r="C32" s="181"/>
      <c r="D32" s="181"/>
    </row>
    <row r="33" spans="2:4" ht="12.75">
      <c r="B33" s="186" t="s">
        <v>183</v>
      </c>
      <c r="C33" s="181"/>
      <c r="D33" s="181"/>
    </row>
    <row r="34" spans="2:4" ht="12.75">
      <c r="B34" s="186" t="s">
        <v>183</v>
      </c>
      <c r="C34" s="181"/>
      <c r="D34" s="181"/>
    </row>
    <row r="35" spans="2:4" ht="12.75">
      <c r="B35" s="186" t="s">
        <v>183</v>
      </c>
      <c r="C35" s="181"/>
      <c r="D35" s="181"/>
    </row>
    <row r="36" spans="2:4" ht="12.75">
      <c r="B36" s="186" t="s">
        <v>183</v>
      </c>
      <c r="C36" s="181"/>
      <c r="D36" s="181"/>
    </row>
  </sheetData>
  <sheetProtection/>
  <dataValidations count="2">
    <dataValidation type="list" allowBlank="1" showInputMessage="1" showErrorMessage="1" sqref="C10">
      <formula1>"Distribution,Transmission"</formula1>
    </dataValidation>
    <dataValidation type="list" allowBlank="1" showInputMessage="1" showErrorMessage="1" sqref="C16:D18 C20:D21 C23:D24 C26:D27">
      <formula1>"Yes,No"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1" r:id="rId2"/>
  <headerFooter alignWithMargins="0">
    <oddFooter>&amp;C&amp;A&amp;RPage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9999"/>
    <pageSetUpPr fitToPage="1"/>
  </sheetPr>
  <dimension ref="A2:AV74"/>
  <sheetViews>
    <sheetView showGridLines="0" zoomScalePageLayoutView="0" workbookViewId="0" topLeftCell="A1">
      <selection activeCell="J42" sqref="A1:J42"/>
    </sheetView>
  </sheetViews>
  <sheetFormatPr defaultColWidth="9.140625" defaultRowHeight="12.75"/>
  <cols>
    <col min="2" max="2" width="63.7109375" style="0" customWidth="1"/>
    <col min="3" max="3" width="22.7109375" style="0" customWidth="1"/>
    <col min="4" max="8" width="17.421875" style="0" customWidth="1"/>
    <col min="9" max="14" width="11.00390625" style="0" customWidth="1"/>
    <col min="16" max="16" width="9.140625" style="93" customWidth="1"/>
  </cols>
  <sheetData>
    <row r="1" ht="12.75"/>
    <row r="2" ht="27.75">
      <c r="B2" s="95" t="s">
        <v>16</v>
      </c>
    </row>
    <row r="3" spans="1:48" ht="12.7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1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</row>
    <row r="4" spans="1:48" ht="15.75">
      <c r="A4" s="70"/>
      <c r="B4" s="72" t="s">
        <v>265</v>
      </c>
      <c r="C4" s="70"/>
      <c r="D4" s="70"/>
      <c r="E4" s="70"/>
      <c r="F4" s="70"/>
      <c r="G4" s="70"/>
      <c r="H4" s="73"/>
      <c r="I4" s="70"/>
      <c r="J4" s="70"/>
      <c r="K4" s="70"/>
      <c r="L4" s="70"/>
      <c r="M4" s="70"/>
      <c r="N4" s="70"/>
      <c r="O4" s="70"/>
      <c r="P4" s="71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</row>
    <row r="5" spans="1:48" ht="12.75">
      <c r="A5" s="70"/>
      <c r="B5" s="70"/>
      <c r="C5" s="70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5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0"/>
      <c r="AT5" s="70"/>
      <c r="AU5" s="70"/>
      <c r="AV5" s="70"/>
    </row>
    <row r="6" spans="1:42" s="113" customFormat="1" ht="34.5" customHeight="1">
      <c r="A6" s="98"/>
      <c r="B6" s="108" t="s">
        <v>82</v>
      </c>
      <c r="C6" s="107"/>
      <c r="D6" s="109" t="s">
        <v>250</v>
      </c>
      <c r="E6" s="109" t="s">
        <v>244</v>
      </c>
      <c r="F6" s="109" t="s">
        <v>251</v>
      </c>
      <c r="G6" s="109" t="s">
        <v>252</v>
      </c>
      <c r="H6" s="110" t="s">
        <v>243</v>
      </c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2"/>
      <c r="AO6" s="112"/>
      <c r="AP6" s="112"/>
    </row>
    <row r="7" spans="1:42" ht="15">
      <c r="A7" s="98"/>
      <c r="B7" s="194" t="s">
        <v>259</v>
      </c>
      <c r="C7" s="188" t="s">
        <v>255</v>
      </c>
      <c r="D7" s="195">
        <f>Cover!C25</f>
        <v>35977</v>
      </c>
      <c r="E7" s="195">
        <f>DATE(YEAR(D7)+1,MONTH(D7),DAY(D7))</f>
        <v>36342</v>
      </c>
      <c r="F7" s="195">
        <f>DATE(YEAR(E7)+1,MONTH(E7),DAY(E7))</f>
        <v>36708</v>
      </c>
      <c r="G7" s="195">
        <f>DATE(YEAR(F7)+1,MONTH(F7),DAY(F7))</f>
        <v>37073</v>
      </c>
      <c r="H7" s="100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9"/>
      <c r="AN7" s="77"/>
      <c r="AO7" s="77"/>
      <c r="AP7" s="77"/>
    </row>
    <row r="8" spans="1:42" ht="12.75">
      <c r="A8" s="78"/>
      <c r="B8" s="177" t="s">
        <v>263</v>
      </c>
      <c r="C8" s="106" t="s">
        <v>282</v>
      </c>
      <c r="D8" s="115">
        <f>'3. Statement of pipeline assets'!D76</f>
        <v>0</v>
      </c>
      <c r="E8" s="115">
        <f>'3. Statement of pipeline assets'!E76</f>
        <v>0</v>
      </c>
      <c r="F8" s="115">
        <f>'3. Statement of pipeline assets'!F76</f>
        <v>0</v>
      </c>
      <c r="G8" s="115">
        <f>'3. Statement of pipeline assets'!G76</f>
        <v>0</v>
      </c>
      <c r="H8" s="115">
        <f>'3. Statement of pipeline assets'!H76</f>
        <v>0</v>
      </c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9"/>
      <c r="AN8" s="77"/>
      <c r="AO8" s="77"/>
      <c r="AP8" s="77"/>
    </row>
    <row r="9" spans="1:42" ht="12.75">
      <c r="A9" s="78"/>
      <c r="B9" s="177" t="s">
        <v>261</v>
      </c>
      <c r="C9" s="106" t="s">
        <v>284</v>
      </c>
      <c r="D9" s="101"/>
      <c r="E9" s="101"/>
      <c r="F9" s="101"/>
      <c r="G9" s="101"/>
      <c r="H9" s="101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9"/>
      <c r="AN9" s="77"/>
      <c r="AO9" s="77"/>
      <c r="AP9" s="77"/>
    </row>
    <row r="10" spans="1:42" ht="12.75">
      <c r="A10" s="78"/>
      <c r="B10" s="177" t="s">
        <v>288</v>
      </c>
      <c r="C10" s="106" t="s">
        <v>283</v>
      </c>
      <c r="D10" s="102">
        <f>'3. Statement of pipeline assets'!D12+'3. Statement of pipeline assets'!D19+'3. Statement of pipeline assets'!D25+'3. Statement of pipeline assets'!D31+'3. Statement of pipeline assets'!D37+'3. Statement of pipeline assets'!D43+'3. Statement of pipeline assets'!D49+'3. Statement of pipeline assets'!D55+'3. Statement of pipeline assets'!D60+'3. Statement of pipeline assets'!D66+'3. Statement of pipeline assets'!D71</f>
        <v>0</v>
      </c>
      <c r="E10" s="102">
        <f>'3. Statement of pipeline assets'!E12+'3. Statement of pipeline assets'!E19+'3. Statement of pipeline assets'!E25+'3. Statement of pipeline assets'!E31+'3. Statement of pipeline assets'!E37+'3. Statement of pipeline assets'!E43+'3. Statement of pipeline assets'!E49+'3. Statement of pipeline assets'!E55+'3. Statement of pipeline assets'!E60+'3. Statement of pipeline assets'!E66+'3. Statement of pipeline assets'!E71</f>
        <v>0</v>
      </c>
      <c r="F10" s="102">
        <f>'3. Statement of pipeline assets'!F12+'3. Statement of pipeline assets'!F19+'3. Statement of pipeline assets'!F25+'3. Statement of pipeline assets'!F31+'3. Statement of pipeline assets'!F37+'3. Statement of pipeline assets'!F43+'3. Statement of pipeline assets'!F49+'3. Statement of pipeline assets'!F55+'3. Statement of pipeline assets'!F60+'3. Statement of pipeline assets'!F66+'3. Statement of pipeline assets'!F71</f>
        <v>0</v>
      </c>
      <c r="G10" s="102">
        <f>'3. Statement of pipeline assets'!G12+'3. Statement of pipeline assets'!G19+'3. Statement of pipeline assets'!G25+'3. Statement of pipeline assets'!G31+'3. Statement of pipeline assets'!G37+'3. Statement of pipeline assets'!G43+'3. Statement of pipeline assets'!G49+'3. Statement of pipeline assets'!G55+'3. Statement of pipeline assets'!G60+'3. Statement of pipeline assets'!G66+'3. Statement of pipeline assets'!G71</f>
        <v>0</v>
      </c>
      <c r="H10" s="102">
        <f>'3. Statement of pipeline assets'!H12+'3. Statement of pipeline assets'!H19+'3. Statement of pipeline assets'!H25+'3. Statement of pipeline assets'!H31+'3. Statement of pipeline assets'!H37+'3. Statement of pipeline assets'!H43+'3. Statement of pipeline assets'!H49+'3. Statement of pipeline assets'!H55+'3. Statement of pipeline assets'!H60+'3. Statement of pipeline assets'!H66+'3. Statement of pipeline assets'!H71</f>
        <v>0</v>
      </c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9"/>
      <c r="AN10" s="77"/>
      <c r="AO10" s="77"/>
      <c r="AP10" s="77"/>
    </row>
    <row r="11" spans="1:42" ht="12.75">
      <c r="A11" s="78"/>
      <c r="B11" s="177" t="s">
        <v>256</v>
      </c>
      <c r="C11" s="106" t="s">
        <v>285</v>
      </c>
      <c r="D11" s="102">
        <f>'3. Statement of pipeline assets'!D13+'3. Statement of pipeline assets'!D20+'3. Statement of pipeline assets'!D26+'3. Statement of pipeline assets'!D32+'3. Statement of pipeline assets'!D38+'3. Statement of pipeline assets'!D44+'3. Statement of pipeline assets'!D50+'3. Statement of pipeline assets'!D56+'3. Statement of pipeline assets'!D67+'3. Statement of pipeline assets'!D72</f>
        <v>0</v>
      </c>
      <c r="E11" s="102">
        <f>'3. Statement of pipeline assets'!E13+'3. Statement of pipeline assets'!E20+'3. Statement of pipeline assets'!E26+'3. Statement of pipeline assets'!E32+'3. Statement of pipeline assets'!E38+'3. Statement of pipeline assets'!E44+'3. Statement of pipeline assets'!E50+'3. Statement of pipeline assets'!E56+'3. Statement of pipeline assets'!E67+'3. Statement of pipeline assets'!E72</f>
        <v>0</v>
      </c>
      <c r="F11" s="102">
        <f>'3. Statement of pipeline assets'!F13+'3. Statement of pipeline assets'!F20+'3. Statement of pipeline assets'!F26+'3. Statement of pipeline assets'!F32+'3. Statement of pipeline assets'!F38+'3. Statement of pipeline assets'!F44+'3. Statement of pipeline assets'!F50+'3. Statement of pipeline assets'!F56+'3. Statement of pipeline assets'!F67+'3. Statement of pipeline assets'!F72</f>
        <v>0</v>
      </c>
      <c r="G11" s="102">
        <f>'3. Statement of pipeline assets'!G13+'3. Statement of pipeline assets'!G20+'3. Statement of pipeline assets'!G26+'3. Statement of pipeline assets'!G32+'3. Statement of pipeline assets'!G38+'3. Statement of pipeline assets'!G44+'3. Statement of pipeline assets'!G50+'3. Statement of pipeline assets'!G56+'3. Statement of pipeline assets'!G67+'3. Statement of pipeline assets'!G72</f>
        <v>0</v>
      </c>
      <c r="H11" s="102">
        <f>'3. Statement of pipeline assets'!H13+'3. Statement of pipeline assets'!H20+'3. Statement of pipeline assets'!H26+'3. Statement of pipeline assets'!H32+'3. Statement of pipeline assets'!H38+'3. Statement of pipeline assets'!H44+'3. Statement of pipeline assets'!H50+'3. Statement of pipeline assets'!H56+'3. Statement of pipeline assets'!H67+'3. Statement of pipeline assets'!H72</f>
        <v>0</v>
      </c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9"/>
      <c r="AN11" s="77"/>
      <c r="AO11" s="77"/>
      <c r="AP11" s="77"/>
    </row>
    <row r="12" spans="1:42" ht="12.75">
      <c r="A12" s="78"/>
      <c r="B12" s="177" t="s">
        <v>277</v>
      </c>
      <c r="C12" s="106" t="s">
        <v>285</v>
      </c>
      <c r="D12" s="116"/>
      <c r="E12" s="116"/>
      <c r="F12" s="116"/>
      <c r="G12" s="116"/>
      <c r="H12" s="114">
        <f>'2.2 Revenue contributions '!E15+'2.2 Revenue contributions '!E27</f>
        <v>0</v>
      </c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9"/>
      <c r="AN12" s="77"/>
      <c r="AO12" s="77"/>
      <c r="AP12" s="77"/>
    </row>
    <row r="13" spans="1:42" ht="12.75">
      <c r="A13" s="78"/>
      <c r="B13" s="177" t="s">
        <v>78</v>
      </c>
      <c r="C13" s="106" t="s">
        <v>285</v>
      </c>
      <c r="D13" s="102">
        <f>'3. Statement of pipeline assets'!D15+'3. Statement of pipeline assets'!D22+'3. Statement of pipeline assets'!D28+'3. Statement of pipeline assets'!D34+'3. Statement of pipeline assets'!D40+'3. Statement of pipeline assets'!D46+'3. Statement of pipeline assets'!D52+'3. Statement of pipeline assets'!D57+'3. Statement of pipeline assets'!D62+'3. Statement of pipeline assets'!D69</f>
        <v>0</v>
      </c>
      <c r="E13" s="102">
        <f>'3. Statement of pipeline assets'!E15+'3. Statement of pipeline assets'!E22+'3. Statement of pipeline assets'!E28+'3. Statement of pipeline assets'!E34+'3. Statement of pipeline assets'!E40+'3. Statement of pipeline assets'!E46+'3. Statement of pipeline assets'!E52+'3. Statement of pipeline assets'!E57+'3. Statement of pipeline assets'!E62+'3. Statement of pipeline assets'!E69</f>
        <v>0</v>
      </c>
      <c r="F13" s="102">
        <f>'3. Statement of pipeline assets'!F15+'3. Statement of pipeline assets'!F22+'3. Statement of pipeline assets'!F28+'3. Statement of pipeline assets'!F34+'3. Statement of pipeline assets'!F40+'3. Statement of pipeline assets'!F46+'3. Statement of pipeline assets'!F52+'3. Statement of pipeline assets'!F57+'3. Statement of pipeline assets'!F62+'3. Statement of pipeline assets'!F69</f>
        <v>0</v>
      </c>
      <c r="G13" s="102">
        <f>'3. Statement of pipeline assets'!G15+'3. Statement of pipeline assets'!G22+'3. Statement of pipeline assets'!G28+'3. Statement of pipeline assets'!G34+'3. Statement of pipeline assets'!G40+'3. Statement of pipeline assets'!G46+'3. Statement of pipeline assets'!G52+'3. Statement of pipeline assets'!G57+'3. Statement of pipeline assets'!G62+'3. Statement of pipeline assets'!G69</f>
        <v>0</v>
      </c>
      <c r="H13" s="102">
        <f>'3. Statement of pipeline assets'!H15+'3. Statement of pipeline assets'!H22+'3. Statement of pipeline assets'!H28+'3. Statement of pipeline assets'!H34+'3. Statement of pipeline assets'!H40+'3. Statement of pipeline assets'!H46+'3. Statement of pipeline assets'!H52+'3. Statement of pipeline assets'!H57+'3. Statement of pipeline assets'!H62+'3. Statement of pipeline assets'!H69</f>
        <v>0</v>
      </c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9"/>
      <c r="AN13" s="77"/>
      <c r="AO13" s="77"/>
      <c r="AP13" s="77"/>
    </row>
    <row r="14" spans="1:42" ht="12.75">
      <c r="A14" s="78"/>
      <c r="B14" s="177" t="s">
        <v>262</v>
      </c>
      <c r="C14" s="106" t="s">
        <v>285</v>
      </c>
      <c r="D14" s="116"/>
      <c r="E14" s="116"/>
      <c r="F14" s="116"/>
      <c r="G14" s="116"/>
      <c r="H14" s="11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9"/>
      <c r="AN14" s="77"/>
      <c r="AO14" s="77"/>
      <c r="AP14" s="77"/>
    </row>
    <row r="15" spans="1:42" ht="12.75">
      <c r="A15" s="78"/>
      <c r="B15" s="177" t="s">
        <v>286</v>
      </c>
      <c r="C15" s="106" t="s">
        <v>285</v>
      </c>
      <c r="D15" s="103"/>
      <c r="E15" s="103"/>
      <c r="F15" s="103"/>
      <c r="G15" s="103"/>
      <c r="H15" s="103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9"/>
      <c r="AN15" s="77"/>
      <c r="AO15" s="77"/>
      <c r="AP15" s="77"/>
    </row>
    <row r="16" spans="1:42" ht="12.75">
      <c r="A16" s="78"/>
      <c r="B16" s="196"/>
      <c r="C16" s="197"/>
      <c r="D16" s="198"/>
      <c r="E16" s="198"/>
      <c r="F16" s="198"/>
      <c r="G16" s="198"/>
      <c r="H16" s="198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9"/>
      <c r="AN16" s="77"/>
      <c r="AO16" s="77"/>
      <c r="AP16" s="77"/>
    </row>
    <row r="17" spans="1:42" ht="12.75">
      <c r="A17" s="78"/>
      <c r="B17" s="199"/>
      <c r="C17" s="197"/>
      <c r="D17" s="198"/>
      <c r="E17" s="198"/>
      <c r="F17" s="198"/>
      <c r="G17" s="198"/>
      <c r="H17" s="198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9"/>
      <c r="AN17" s="77"/>
      <c r="AO17" s="77"/>
      <c r="AP17" s="77"/>
    </row>
    <row r="18" spans="1:42" ht="15">
      <c r="A18" s="98"/>
      <c r="B18" s="194" t="s">
        <v>292</v>
      </c>
      <c r="C18" s="191" t="s">
        <v>135</v>
      </c>
      <c r="D18" s="190"/>
      <c r="E18" s="190"/>
      <c r="F18" s="190"/>
      <c r="G18" s="190"/>
      <c r="H18" s="190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9"/>
      <c r="AN18" s="77"/>
      <c r="AO18" s="77"/>
      <c r="AP18" s="77"/>
    </row>
    <row r="19" spans="1:42" ht="12.75">
      <c r="A19" s="99"/>
      <c r="B19" s="177" t="s">
        <v>253</v>
      </c>
      <c r="C19" s="106" t="s">
        <v>258</v>
      </c>
      <c r="D19" s="102">
        <f>(D10-D12-D13)*D9</f>
        <v>0</v>
      </c>
      <c r="E19" s="102">
        <f>(E10-E12-E13)*E9</f>
        <v>0</v>
      </c>
      <c r="F19" s="102">
        <f>(F10-F12-F13)*F9</f>
        <v>0</v>
      </c>
      <c r="G19" s="102">
        <f>(G10-G12-G13)*G9</f>
        <v>0</v>
      </c>
      <c r="H19" s="102">
        <f>(H10-H12-H13)*H9</f>
        <v>0</v>
      </c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9"/>
      <c r="AN19" s="77"/>
      <c r="AO19" s="77"/>
      <c r="AP19" s="77"/>
    </row>
    <row r="20" spans="1:42" ht="12.75">
      <c r="A20" s="99"/>
      <c r="B20" s="177" t="s">
        <v>290</v>
      </c>
      <c r="C20" s="106" t="s">
        <v>296</v>
      </c>
      <c r="D20" s="102">
        <f>'3. Statement of pipeline assets'!D16+'3. Statement of pipeline assets'!D21+'3. Statement of pipeline assets'!D27+'3. Statement of pipeline assets'!D33+'3. Statement of pipeline assets'!D39+'3. Statement of pipeline assets'!D45+'3. Statement of pipeline assets'!D51+'3. Statement of pipeline assets'!D61+'3. Statement of pipeline assets'!D68</f>
        <v>0</v>
      </c>
      <c r="E20" s="102">
        <f>'3. Statement of pipeline assets'!E16+'3. Statement of pipeline assets'!E21+'3. Statement of pipeline assets'!E27+'3. Statement of pipeline assets'!E33+'3. Statement of pipeline assets'!E39+'3. Statement of pipeline assets'!E45+'3. Statement of pipeline assets'!E51+'3. Statement of pipeline assets'!E61+'3. Statement of pipeline assets'!E68</f>
        <v>0</v>
      </c>
      <c r="F20" s="102">
        <f>'3. Statement of pipeline assets'!F16+'3. Statement of pipeline assets'!F21+'3. Statement of pipeline assets'!F27+'3. Statement of pipeline assets'!F33+'3. Statement of pipeline assets'!F39+'3. Statement of pipeline assets'!F45+'3. Statement of pipeline assets'!F51+'3. Statement of pipeline assets'!F61+'3. Statement of pipeline assets'!F68</f>
        <v>0</v>
      </c>
      <c r="G20" s="102">
        <f>'3. Statement of pipeline assets'!G16+'3. Statement of pipeline assets'!G21+'3. Statement of pipeline assets'!G27+'3. Statement of pipeline assets'!G33+'3. Statement of pipeline assets'!G39+'3. Statement of pipeline assets'!G45+'3. Statement of pipeline assets'!G51+'3. Statement of pipeline assets'!G61+'3. Statement of pipeline assets'!G68</f>
        <v>0</v>
      </c>
      <c r="H20" s="102">
        <f>'3. Statement of pipeline assets'!H16+'3. Statement of pipeline assets'!H21+'3. Statement of pipeline assets'!H27+'3. Statement of pipeline assets'!H33+'3. Statement of pipeline assets'!H39+'3. Statement of pipeline assets'!H45+'3. Statement of pipeline assets'!H51+'3. Statement of pipeline assets'!H61+'3. Statement of pipeline assets'!H68</f>
        <v>0</v>
      </c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9"/>
      <c r="AN20" s="77"/>
      <c r="AO20" s="77"/>
      <c r="AP20" s="77"/>
    </row>
    <row r="21" spans="1:42" ht="12.75">
      <c r="A21" s="99"/>
      <c r="B21" s="177" t="s">
        <v>254</v>
      </c>
      <c r="C21" s="106" t="s">
        <v>257</v>
      </c>
      <c r="D21" s="102">
        <f aca="true" t="shared" si="0" ref="D21:H22">D14</f>
        <v>0</v>
      </c>
      <c r="E21" s="102">
        <f t="shared" si="0"/>
        <v>0</v>
      </c>
      <c r="F21" s="102">
        <f t="shared" si="0"/>
        <v>0</v>
      </c>
      <c r="G21" s="102">
        <f t="shared" si="0"/>
        <v>0</v>
      </c>
      <c r="H21" s="102">
        <f t="shared" si="0"/>
        <v>0</v>
      </c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9"/>
      <c r="AN21" s="77"/>
      <c r="AO21" s="77"/>
      <c r="AP21" s="77"/>
    </row>
    <row r="22" spans="1:42" ht="12.75">
      <c r="A22" s="99"/>
      <c r="B22" s="177" t="s">
        <v>260</v>
      </c>
      <c r="C22" s="106" t="s">
        <v>257</v>
      </c>
      <c r="D22" s="102">
        <f t="shared" si="0"/>
        <v>0</v>
      </c>
      <c r="E22" s="102">
        <f t="shared" si="0"/>
        <v>0</v>
      </c>
      <c r="F22" s="102">
        <f t="shared" si="0"/>
        <v>0</v>
      </c>
      <c r="G22" s="102">
        <f t="shared" si="0"/>
        <v>0</v>
      </c>
      <c r="H22" s="102">
        <f t="shared" si="0"/>
        <v>0</v>
      </c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9"/>
      <c r="AN22" s="77"/>
      <c r="AO22" s="77"/>
      <c r="AP22" s="77"/>
    </row>
    <row r="23" spans="1:42" ht="12.75">
      <c r="A23" s="99"/>
      <c r="B23" s="193" t="s">
        <v>291</v>
      </c>
      <c r="C23" s="105"/>
      <c r="D23" s="102">
        <f>SUM(D19:D22)</f>
        <v>0</v>
      </c>
      <c r="E23" s="102">
        <f>SUM(E19:E22)</f>
        <v>0</v>
      </c>
      <c r="F23" s="102">
        <f>SUM(F19:F22)</f>
        <v>0</v>
      </c>
      <c r="G23" s="102">
        <f>SUM(G19:G22)</f>
        <v>0</v>
      </c>
      <c r="H23" s="102">
        <f>SUM(H19:H22)</f>
        <v>0</v>
      </c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9"/>
      <c r="AN23" s="77"/>
      <c r="AO23" s="77"/>
      <c r="AP23" s="77"/>
    </row>
    <row r="24" spans="1:42" ht="12.75">
      <c r="A24" s="99"/>
      <c r="B24" s="196"/>
      <c r="C24" s="196"/>
      <c r="D24" s="200"/>
      <c r="E24" s="200"/>
      <c r="F24" s="200"/>
      <c r="G24" s="200"/>
      <c r="H24" s="200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9"/>
      <c r="AN24" s="77"/>
      <c r="AO24" s="77"/>
      <c r="AP24" s="77"/>
    </row>
    <row r="25" spans="1:42" ht="12.75">
      <c r="A25" s="99"/>
      <c r="B25" s="196"/>
      <c r="C25" s="196"/>
      <c r="D25" s="200"/>
      <c r="E25" s="200"/>
      <c r="F25" s="200"/>
      <c r="G25" s="200"/>
      <c r="H25" s="200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9"/>
      <c r="AN25" s="77"/>
      <c r="AO25" s="77"/>
      <c r="AP25" s="77"/>
    </row>
    <row r="26" spans="1:42" ht="12.75">
      <c r="A26" s="84"/>
      <c r="B26" s="193" t="s">
        <v>287</v>
      </c>
      <c r="C26" s="104"/>
      <c r="D26" s="103"/>
      <c r="E26" s="103"/>
      <c r="F26" s="103"/>
      <c r="G26" s="103"/>
      <c r="H26" s="114">
        <f>'2. Revenues and expenses'!F17</f>
        <v>0</v>
      </c>
      <c r="I26" s="85"/>
      <c r="J26" s="86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</row>
    <row r="27" spans="1:42" ht="12.75">
      <c r="A27" s="99"/>
      <c r="B27" s="199"/>
      <c r="C27" s="196"/>
      <c r="D27" s="200"/>
      <c r="E27" s="200"/>
      <c r="F27" s="200"/>
      <c r="G27" s="200"/>
      <c r="H27" s="200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9"/>
      <c r="AN27" s="77"/>
      <c r="AO27" s="77"/>
      <c r="AP27" s="77"/>
    </row>
    <row r="28" spans="1:42" ht="12.75">
      <c r="A28" s="99"/>
      <c r="B28" s="199"/>
      <c r="C28" s="196"/>
      <c r="D28" s="200"/>
      <c r="E28" s="200"/>
      <c r="F28" s="200"/>
      <c r="G28" s="200"/>
      <c r="H28" s="200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9"/>
      <c r="AN28" s="77"/>
      <c r="AO28" s="77"/>
      <c r="AP28" s="77"/>
    </row>
    <row r="29" spans="1:42" ht="15">
      <c r="A29" s="99"/>
      <c r="B29" s="194" t="s">
        <v>293</v>
      </c>
      <c r="C29" s="191" t="s">
        <v>135</v>
      </c>
      <c r="D29" s="192"/>
      <c r="E29" s="192"/>
      <c r="F29" s="192"/>
      <c r="G29" s="192"/>
      <c r="H29" s="192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9"/>
      <c r="AN29" s="77"/>
      <c r="AO29" s="77"/>
      <c r="AP29" s="77"/>
    </row>
    <row r="30" spans="1:42" ht="12.75">
      <c r="A30" s="99"/>
      <c r="B30" s="177" t="s">
        <v>254</v>
      </c>
      <c r="C30" s="106" t="s">
        <v>257</v>
      </c>
      <c r="D30" s="102">
        <f aca="true" t="shared" si="1" ref="D30:H31">D14</f>
        <v>0</v>
      </c>
      <c r="E30" s="102">
        <f t="shared" si="1"/>
        <v>0</v>
      </c>
      <c r="F30" s="102">
        <f t="shared" si="1"/>
        <v>0</v>
      </c>
      <c r="G30" s="102">
        <f t="shared" si="1"/>
        <v>0</v>
      </c>
      <c r="H30" s="102">
        <f t="shared" si="1"/>
        <v>0</v>
      </c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9"/>
      <c r="AN30" s="77"/>
      <c r="AO30" s="77"/>
      <c r="AP30" s="77"/>
    </row>
    <row r="31" spans="1:42" ht="12.75">
      <c r="A31" s="99"/>
      <c r="B31" s="177" t="s">
        <v>260</v>
      </c>
      <c r="C31" s="106" t="s">
        <v>257</v>
      </c>
      <c r="D31" s="102">
        <f t="shared" si="1"/>
        <v>0</v>
      </c>
      <c r="E31" s="102">
        <f t="shared" si="1"/>
        <v>0</v>
      </c>
      <c r="F31" s="102">
        <f t="shared" si="1"/>
        <v>0</v>
      </c>
      <c r="G31" s="102">
        <f t="shared" si="1"/>
        <v>0</v>
      </c>
      <c r="H31" s="102">
        <f t="shared" si="1"/>
        <v>0</v>
      </c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9"/>
      <c r="AN31" s="77"/>
      <c r="AO31" s="77"/>
      <c r="AP31" s="77"/>
    </row>
    <row r="32" spans="2:8" ht="12.75">
      <c r="B32" s="177" t="s">
        <v>253</v>
      </c>
      <c r="C32" s="106" t="s">
        <v>294</v>
      </c>
      <c r="D32" s="101"/>
      <c r="E32" s="101"/>
      <c r="F32" s="101"/>
      <c r="G32" s="101"/>
      <c r="H32" s="101"/>
    </row>
    <row r="33" spans="1:42" ht="12.75">
      <c r="A33" s="98"/>
      <c r="B33" s="177" t="s">
        <v>290</v>
      </c>
      <c r="C33" s="106" t="s">
        <v>294</v>
      </c>
      <c r="D33" s="101"/>
      <c r="E33" s="101"/>
      <c r="F33" s="101"/>
      <c r="G33" s="101"/>
      <c r="H33" s="101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9"/>
      <c r="AN33" s="77"/>
      <c r="AO33" s="77"/>
      <c r="AP33" s="77"/>
    </row>
    <row r="34" spans="1:42" ht="12.75">
      <c r="A34" s="99"/>
      <c r="B34" s="193" t="s">
        <v>289</v>
      </c>
      <c r="C34" s="106" t="s">
        <v>294</v>
      </c>
      <c r="D34" s="101"/>
      <c r="E34" s="101"/>
      <c r="F34" s="101"/>
      <c r="G34" s="101"/>
      <c r="H34" s="101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9"/>
      <c r="AN34" s="77"/>
      <c r="AO34" s="77"/>
      <c r="AP34" s="77"/>
    </row>
    <row r="35" spans="1:48" ht="12.75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5"/>
      <c r="P35" s="86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</row>
    <row r="36" spans="1:48" ht="12.75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5"/>
      <c r="P36" s="86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</row>
    <row r="37" spans="1:48" ht="12.75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5"/>
      <c r="P37" s="86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</row>
    <row r="38" spans="1:48" ht="12.7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5"/>
      <c r="P38" s="86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</row>
    <row r="39" spans="1:48" ht="12.75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5"/>
      <c r="P39" s="86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</row>
    <row r="40" spans="1:48" ht="12.75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</row>
    <row r="41" spans="1:48" ht="12.75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</row>
    <row r="42" spans="1:48" ht="12.7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5"/>
      <c r="P42" s="86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</row>
    <row r="43" spans="1:48" ht="12.75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5"/>
      <c r="P43" s="86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</row>
    <row r="44" spans="1:48" ht="12.7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5"/>
      <c r="P44" s="86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</row>
    <row r="45" spans="1:48" ht="12.7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5"/>
      <c r="P45" s="86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</row>
    <row r="46" spans="1:48" ht="12.7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5"/>
      <c r="P46" s="86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</row>
    <row r="47" spans="1:48" ht="12.7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5"/>
      <c r="P47" s="86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</row>
    <row r="48" spans="1:48" ht="12.7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5"/>
      <c r="P48" s="86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</row>
    <row r="49" spans="1:48" ht="12.75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  <c r="P49" s="86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</row>
    <row r="50" spans="1:48" ht="12.75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5"/>
      <c r="P50" s="86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</row>
    <row r="51" spans="1:48" ht="12.75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5"/>
      <c r="P51" s="86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</row>
    <row r="52" spans="1:48" ht="12.75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5"/>
      <c r="P52" s="86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</row>
    <row r="53" spans="1:48" ht="12.75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5"/>
      <c r="P53" s="86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</row>
    <row r="54" spans="1:48" ht="12.75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5"/>
      <c r="P54" s="86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</row>
    <row r="55" spans="1:48" ht="12.7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5"/>
      <c r="P55" s="86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</row>
    <row r="56" spans="1:48" ht="12.7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5"/>
      <c r="P56" s="86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</row>
    <row r="57" spans="1:48" ht="12.75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5"/>
      <c r="P57" s="86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</row>
    <row r="58" spans="1:48" ht="12.75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5"/>
      <c r="P58" s="86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</row>
    <row r="59" spans="1:48" ht="12.7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5"/>
      <c r="P59" s="86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</row>
    <row r="60" spans="1:48" ht="12.7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5"/>
      <c r="P60" s="86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</row>
    <row r="61" spans="1:48" ht="12.75">
      <c r="A61" s="84"/>
      <c r="B61" s="84"/>
      <c r="C61" s="88"/>
      <c r="D61" s="89"/>
      <c r="E61" s="89"/>
      <c r="F61" s="89"/>
      <c r="G61" s="89"/>
      <c r="H61" s="87"/>
      <c r="I61" s="87"/>
      <c r="J61" s="87"/>
      <c r="K61" s="87"/>
      <c r="L61" s="81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</row>
    <row r="62" spans="1:48" ht="15">
      <c r="A62" s="82"/>
      <c r="B62" s="82"/>
      <c r="C62" s="363"/>
      <c r="D62" s="363"/>
      <c r="E62" s="82"/>
      <c r="F62" s="82"/>
      <c r="G62" s="82"/>
      <c r="H62" s="80"/>
      <c r="I62" s="80"/>
      <c r="J62" s="80"/>
      <c r="K62" s="90"/>
      <c r="L62" s="91"/>
      <c r="M62" s="91"/>
      <c r="N62" s="91"/>
      <c r="O62" s="83"/>
      <c r="P62" s="92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</row>
    <row r="64" ht="12.75">
      <c r="I64" s="94"/>
    </row>
    <row r="65" ht="12.75">
      <c r="I65" s="94"/>
    </row>
    <row r="66" ht="12.75">
      <c r="I66" s="94"/>
    </row>
    <row r="67" ht="12.75">
      <c r="I67" s="94"/>
    </row>
    <row r="68" ht="12.75">
      <c r="I68" s="94"/>
    </row>
    <row r="69" ht="12.75">
      <c r="I69" s="94"/>
    </row>
    <row r="70" ht="12.75">
      <c r="I70" s="94"/>
    </row>
    <row r="71" ht="12.75">
      <c r="I71" s="94"/>
    </row>
    <row r="72" ht="12.75">
      <c r="I72" s="94"/>
    </row>
    <row r="73" ht="12.75">
      <c r="I73" s="94"/>
    </row>
    <row r="74" ht="12.75">
      <c r="I74" s="94"/>
    </row>
  </sheetData>
  <sheetProtection/>
  <mergeCells count="1">
    <mergeCell ref="C62:D6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3" r:id="rId4"/>
  <headerFooter alignWithMargins="0">
    <oddFooter>&amp;C&amp;A&amp;RPage &amp;P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9999"/>
    <pageSetUpPr fitToPage="1"/>
  </sheetPr>
  <dimension ref="B1:I40"/>
  <sheetViews>
    <sheetView zoomScalePageLayoutView="0" workbookViewId="0" topLeftCell="A1">
      <selection activeCell="J42" sqref="A1:J42"/>
    </sheetView>
  </sheetViews>
  <sheetFormatPr defaultColWidth="9.140625" defaultRowHeight="12.75"/>
  <cols>
    <col min="1" max="1" width="12.00390625" style="19" customWidth="1"/>
    <col min="2" max="2" width="16.421875" style="19" customWidth="1"/>
    <col min="3" max="3" width="43.421875" style="19" customWidth="1"/>
    <col min="4" max="9" width="20.7109375" style="19" customWidth="1"/>
    <col min="10" max="16384" width="9.140625" style="19" customWidth="1"/>
  </cols>
  <sheetData>
    <row r="1" spans="2:9" ht="20.25">
      <c r="B1" s="368" t="s">
        <v>196</v>
      </c>
      <c r="C1" s="368"/>
      <c r="D1" s="368"/>
      <c r="E1" s="18"/>
      <c r="F1" s="18"/>
      <c r="G1" s="18"/>
      <c r="H1" s="18"/>
      <c r="I1" s="18"/>
    </row>
    <row r="2" spans="2:9" ht="18" customHeight="1">
      <c r="B2" s="50">
        <f>Tradingname</f>
        <v>0</v>
      </c>
      <c r="C2" s="51"/>
      <c r="I2" s="44"/>
    </row>
    <row r="3" spans="2:3" ht="15">
      <c r="B3" s="52" t="s">
        <v>182</v>
      </c>
      <c r="C3" s="53">
        <f>Yearending</f>
        <v>44012</v>
      </c>
    </row>
    <row r="4" spans="2:7" ht="12.75" customHeight="1">
      <c r="B4" s="17"/>
      <c r="D4" s="42"/>
      <c r="G4" s="42"/>
    </row>
    <row r="5" spans="2:4" ht="15.75">
      <c r="B5" s="364" t="s">
        <v>221</v>
      </c>
      <c r="C5" s="364"/>
      <c r="D5" s="364"/>
    </row>
    <row r="6" spans="2:9" ht="12.75">
      <c r="B6" s="21"/>
      <c r="C6" s="22"/>
      <c r="D6" s="23"/>
      <c r="E6" s="23"/>
      <c r="F6" s="23"/>
      <c r="G6" s="23"/>
      <c r="H6" s="23"/>
      <c r="I6" s="23"/>
    </row>
    <row r="7" spans="2:9" ht="30.75" customHeight="1">
      <c r="B7" s="184"/>
      <c r="C7" s="184"/>
      <c r="D7" s="365" t="s">
        <v>227</v>
      </c>
      <c r="E7" s="366"/>
      <c r="F7" s="367"/>
      <c r="G7" s="365" t="s">
        <v>228</v>
      </c>
      <c r="H7" s="366"/>
      <c r="I7" s="367"/>
    </row>
    <row r="8" spans="2:9" ht="51" customHeight="1">
      <c r="B8" s="183" t="s">
        <v>220</v>
      </c>
      <c r="C8" s="184" t="s">
        <v>18</v>
      </c>
      <c r="D8" s="201" t="s">
        <v>60</v>
      </c>
      <c r="E8" s="201" t="s">
        <v>61</v>
      </c>
      <c r="F8" s="201" t="s">
        <v>24</v>
      </c>
      <c r="G8" s="201" t="s">
        <v>60</v>
      </c>
      <c r="H8" s="201" t="s">
        <v>61</v>
      </c>
      <c r="I8" s="201" t="s">
        <v>24</v>
      </c>
    </row>
    <row r="9" spans="2:9" ht="12.75">
      <c r="B9" s="202"/>
      <c r="C9" s="203"/>
      <c r="D9" s="204" t="s">
        <v>184</v>
      </c>
      <c r="E9" s="204" t="s">
        <v>184</v>
      </c>
      <c r="F9" s="204" t="s">
        <v>184</v>
      </c>
      <c r="G9" s="204" t="s">
        <v>184</v>
      </c>
      <c r="H9" s="204" t="s">
        <v>184</v>
      </c>
      <c r="I9" s="204" t="s">
        <v>184</v>
      </c>
    </row>
    <row r="10" spans="2:9" ht="12.75">
      <c r="B10" s="214"/>
      <c r="C10" s="215" t="s">
        <v>46</v>
      </c>
      <c r="D10" s="216"/>
      <c r="E10" s="216"/>
      <c r="F10" s="216"/>
      <c r="G10" s="216"/>
      <c r="H10" s="216"/>
      <c r="I10" s="217"/>
    </row>
    <row r="11" spans="2:9" ht="12.75">
      <c r="B11" s="205"/>
      <c r="C11" s="206" t="s">
        <v>128</v>
      </c>
      <c r="D11" s="207">
        <f>'2.1 Revenue by service'!D24</f>
        <v>0</v>
      </c>
      <c r="E11" s="207">
        <f>'2.1 Revenue by service'!E24</f>
        <v>0</v>
      </c>
      <c r="F11" s="207">
        <f>'2.1 Revenue by service'!F24</f>
        <v>0</v>
      </c>
      <c r="G11" s="207">
        <f>'2.1 Revenue by service'!G24</f>
        <v>0</v>
      </c>
      <c r="H11" s="207">
        <f>'2.1 Revenue by service'!H24</f>
        <v>0</v>
      </c>
      <c r="I11" s="207">
        <f>'2.1 Revenue by service'!I24</f>
        <v>0</v>
      </c>
    </row>
    <row r="12" spans="2:9" ht="12.75">
      <c r="B12" s="205"/>
      <c r="C12" s="206" t="s">
        <v>50</v>
      </c>
      <c r="D12" s="208"/>
      <c r="E12" s="208"/>
      <c r="F12" s="207">
        <f>SUM(D12:E12)</f>
        <v>0</v>
      </c>
      <c r="G12" s="208"/>
      <c r="H12" s="208"/>
      <c r="I12" s="207">
        <f>SUM(G12:H12)</f>
        <v>0</v>
      </c>
    </row>
    <row r="13" spans="2:9" ht="12.75">
      <c r="B13" s="209"/>
      <c r="C13" s="210" t="s">
        <v>49</v>
      </c>
      <c r="D13" s="211">
        <f>SUM(D11:D12)</f>
        <v>0</v>
      </c>
      <c r="E13" s="211">
        <f>SUM(E11:E12)</f>
        <v>0</v>
      </c>
      <c r="F13" s="211">
        <f>SUM(F11:F12)</f>
        <v>0</v>
      </c>
      <c r="G13" s="211">
        <f>SUM(G11:G12)</f>
        <v>0</v>
      </c>
      <c r="H13" s="211">
        <f>SUM(H11:H12)</f>
        <v>0</v>
      </c>
      <c r="I13" s="211">
        <f>SUM(I12:I12)</f>
        <v>0</v>
      </c>
    </row>
    <row r="14" spans="2:9" ht="12.75">
      <c r="B14" s="214"/>
      <c r="C14" s="215" t="s">
        <v>55</v>
      </c>
      <c r="D14" s="216"/>
      <c r="E14" s="216"/>
      <c r="F14" s="216"/>
      <c r="G14" s="216"/>
      <c r="H14" s="216"/>
      <c r="I14" s="217"/>
    </row>
    <row r="15" spans="2:9" ht="12.75">
      <c r="B15" s="212"/>
      <c r="C15" s="206" t="s">
        <v>20</v>
      </c>
      <c r="D15" s="207">
        <f>'2.3 Indirect revenue'!G36</f>
        <v>0</v>
      </c>
      <c r="E15" s="207">
        <f>'2.3 Indirect revenue'!H36</f>
        <v>0</v>
      </c>
      <c r="F15" s="207">
        <f>SUM(D15:E15)</f>
        <v>0</v>
      </c>
      <c r="G15" s="208"/>
      <c r="H15" s="208"/>
      <c r="I15" s="207">
        <f>SUM(G15:H15)</f>
        <v>0</v>
      </c>
    </row>
    <row r="16" spans="2:9" ht="12.75">
      <c r="B16" s="209"/>
      <c r="C16" s="210" t="s">
        <v>51</v>
      </c>
      <c r="D16" s="211">
        <f aca="true" t="shared" si="0" ref="D16:I16">SUM(D15:D15)</f>
        <v>0</v>
      </c>
      <c r="E16" s="211">
        <f t="shared" si="0"/>
        <v>0</v>
      </c>
      <c r="F16" s="211">
        <f t="shared" si="0"/>
        <v>0</v>
      </c>
      <c r="G16" s="211">
        <f t="shared" si="0"/>
        <v>0</v>
      </c>
      <c r="H16" s="211">
        <f t="shared" si="0"/>
        <v>0</v>
      </c>
      <c r="I16" s="211">
        <f t="shared" si="0"/>
        <v>0</v>
      </c>
    </row>
    <row r="17" spans="2:9" ht="12.75">
      <c r="B17" s="209"/>
      <c r="C17" s="210" t="s">
        <v>21</v>
      </c>
      <c r="D17" s="211">
        <f aca="true" t="shared" si="1" ref="D17:I17">D13+D16</f>
        <v>0</v>
      </c>
      <c r="E17" s="211">
        <f t="shared" si="1"/>
        <v>0</v>
      </c>
      <c r="F17" s="211">
        <f t="shared" si="1"/>
        <v>0</v>
      </c>
      <c r="G17" s="211">
        <f t="shared" si="1"/>
        <v>0</v>
      </c>
      <c r="H17" s="211">
        <f t="shared" si="1"/>
        <v>0</v>
      </c>
      <c r="I17" s="211">
        <f t="shared" si="1"/>
        <v>0</v>
      </c>
    </row>
    <row r="18" spans="2:9" ht="12.75">
      <c r="B18" s="214"/>
      <c r="C18" s="215" t="s">
        <v>62</v>
      </c>
      <c r="D18" s="216"/>
      <c r="E18" s="216"/>
      <c r="F18" s="216"/>
      <c r="G18" s="216"/>
      <c r="H18" s="216"/>
      <c r="I18" s="217"/>
    </row>
    <row r="19" spans="2:9" ht="12.75">
      <c r="B19" s="205"/>
      <c r="C19" s="206" t="s">
        <v>131</v>
      </c>
      <c r="D19" s="208"/>
      <c r="E19" s="208"/>
      <c r="F19" s="207">
        <f aca="true" t="shared" si="2" ref="F19:F26">SUM(D19:E19)</f>
        <v>0</v>
      </c>
      <c r="G19" s="208"/>
      <c r="H19" s="208"/>
      <c r="I19" s="207">
        <f aca="true" t="shared" si="3" ref="I19:I24">SUM(G19:H19)</f>
        <v>0</v>
      </c>
    </row>
    <row r="20" spans="2:9" ht="12.75">
      <c r="B20" s="205"/>
      <c r="C20" s="206" t="s">
        <v>132</v>
      </c>
      <c r="D20" s="208"/>
      <c r="E20" s="208"/>
      <c r="F20" s="207">
        <f t="shared" si="2"/>
        <v>0</v>
      </c>
      <c r="G20" s="208"/>
      <c r="H20" s="208"/>
      <c r="I20" s="207">
        <f t="shared" si="3"/>
        <v>0</v>
      </c>
    </row>
    <row r="21" spans="2:9" ht="12.75">
      <c r="B21" s="205"/>
      <c r="C21" s="206" t="s">
        <v>22</v>
      </c>
      <c r="D21" s="208"/>
      <c r="E21" s="208"/>
      <c r="F21" s="207">
        <f t="shared" si="2"/>
        <v>0</v>
      </c>
      <c r="G21" s="208"/>
      <c r="H21" s="208"/>
      <c r="I21" s="207">
        <f t="shared" si="3"/>
        <v>0</v>
      </c>
    </row>
    <row r="22" spans="2:9" ht="12.75">
      <c r="B22" s="205"/>
      <c r="C22" s="206" t="s">
        <v>52</v>
      </c>
      <c r="D22" s="208"/>
      <c r="E22" s="208"/>
      <c r="F22" s="207">
        <f t="shared" si="2"/>
        <v>0</v>
      </c>
      <c r="G22" s="208"/>
      <c r="H22" s="208"/>
      <c r="I22" s="207">
        <f t="shared" si="3"/>
        <v>0</v>
      </c>
    </row>
    <row r="23" spans="2:9" ht="12.75">
      <c r="B23" s="205"/>
      <c r="C23" s="206" t="s">
        <v>53</v>
      </c>
      <c r="D23" s="208"/>
      <c r="E23" s="208"/>
      <c r="F23" s="207">
        <f t="shared" si="2"/>
        <v>0</v>
      </c>
      <c r="G23" s="208"/>
      <c r="H23" s="208"/>
      <c r="I23" s="207">
        <f t="shared" si="3"/>
        <v>0</v>
      </c>
    </row>
    <row r="24" spans="2:9" ht="12.75">
      <c r="B24" s="205"/>
      <c r="C24" s="206" t="s">
        <v>54</v>
      </c>
      <c r="D24" s="208"/>
      <c r="E24" s="208"/>
      <c r="F24" s="207">
        <f t="shared" si="2"/>
        <v>0</v>
      </c>
      <c r="G24" s="208"/>
      <c r="H24" s="208"/>
      <c r="I24" s="207">
        <f t="shared" si="3"/>
        <v>0</v>
      </c>
    </row>
    <row r="25" spans="2:9" ht="12.75">
      <c r="B25" s="205"/>
      <c r="C25" s="206" t="s">
        <v>68</v>
      </c>
      <c r="D25" s="208"/>
      <c r="E25" s="208"/>
      <c r="F25" s="207">
        <f>SUM(D25:E25)</f>
        <v>0</v>
      </c>
      <c r="G25" s="208"/>
      <c r="H25" s="208"/>
      <c r="I25" s="207">
        <f>SUM(G25:H25)</f>
        <v>0</v>
      </c>
    </row>
    <row r="26" spans="2:9" ht="12.75">
      <c r="B26" s="205"/>
      <c r="C26" s="213" t="s">
        <v>65</v>
      </c>
      <c r="D26" s="208"/>
      <c r="E26" s="208"/>
      <c r="F26" s="207">
        <f t="shared" si="2"/>
        <v>0</v>
      </c>
      <c r="G26" s="208"/>
      <c r="H26" s="208"/>
      <c r="I26" s="207">
        <f>SUM(G26:H26)</f>
        <v>0</v>
      </c>
    </row>
    <row r="27" spans="2:9" ht="12.75">
      <c r="B27" s="209"/>
      <c r="C27" s="210" t="s">
        <v>63</v>
      </c>
      <c r="D27" s="211">
        <f aca="true" t="shared" si="4" ref="D27:I27">SUM(D19:D26)</f>
        <v>0</v>
      </c>
      <c r="E27" s="211">
        <f t="shared" si="4"/>
        <v>0</v>
      </c>
      <c r="F27" s="211">
        <f t="shared" si="4"/>
        <v>0</v>
      </c>
      <c r="G27" s="211">
        <f t="shared" si="4"/>
        <v>0</v>
      </c>
      <c r="H27" s="211">
        <f t="shared" si="4"/>
        <v>0</v>
      </c>
      <c r="I27" s="211">
        <f t="shared" si="4"/>
        <v>0</v>
      </c>
    </row>
    <row r="28" spans="2:9" ht="12.75">
      <c r="B28" s="214"/>
      <c r="C28" s="215" t="s">
        <v>162</v>
      </c>
      <c r="D28" s="216"/>
      <c r="E28" s="216"/>
      <c r="F28" s="216"/>
      <c r="G28" s="216"/>
      <c r="H28" s="216"/>
      <c r="I28" s="217"/>
    </row>
    <row r="29" spans="2:9" ht="12.75">
      <c r="B29" s="205"/>
      <c r="C29" s="206" t="s">
        <v>56</v>
      </c>
      <c r="D29" s="207">
        <f>SUMIF('2.4 Shared costs'!$D10:$D36,'2. Revenues and expenses'!$C29,'2.4 Shared costs'!H10:H36)</f>
        <v>0</v>
      </c>
      <c r="E29" s="207">
        <f>SUMIF('2.4 Shared costs'!$D10:$D36,'2. Revenues and expenses'!$C29,'2.4 Shared costs'!I10:I36)</f>
        <v>0</v>
      </c>
      <c r="F29" s="207">
        <f aca="true" t="shared" si="5" ref="F29:F37">SUM(D29:E29)</f>
        <v>0</v>
      </c>
      <c r="G29" s="208"/>
      <c r="H29" s="208"/>
      <c r="I29" s="207">
        <f aca="true" t="shared" si="6" ref="I29:I37">SUM(G29:H29)</f>
        <v>0</v>
      </c>
    </row>
    <row r="30" spans="2:9" ht="12.75">
      <c r="B30" s="205"/>
      <c r="C30" s="206" t="s">
        <v>66</v>
      </c>
      <c r="D30" s="207">
        <f>SUMIF('2.4 Shared costs'!$D11:$D37,'2. Revenues and expenses'!$C30,'2.4 Shared costs'!H11:H37)</f>
        <v>0</v>
      </c>
      <c r="E30" s="207">
        <f>SUMIF('2.4 Shared costs'!$D11:$D37,'2. Revenues and expenses'!$C30,'2.4 Shared costs'!I11:I37)</f>
        <v>0</v>
      </c>
      <c r="F30" s="207">
        <f t="shared" si="5"/>
        <v>0</v>
      </c>
      <c r="G30" s="208"/>
      <c r="H30" s="208"/>
      <c r="I30" s="207">
        <f t="shared" si="6"/>
        <v>0</v>
      </c>
    </row>
    <row r="31" spans="2:9" ht="12.75">
      <c r="B31" s="205"/>
      <c r="C31" s="206" t="s">
        <v>57</v>
      </c>
      <c r="D31" s="207">
        <f>SUMIF('2.4 Shared costs'!$D12:$D38,'2. Revenues and expenses'!$C31,'2.4 Shared costs'!H12:H38)</f>
        <v>0</v>
      </c>
      <c r="E31" s="207">
        <f>SUMIF('2.4 Shared costs'!$D12:$D38,'2. Revenues and expenses'!$C31,'2.4 Shared costs'!I12:I38)</f>
        <v>0</v>
      </c>
      <c r="F31" s="207">
        <f t="shared" si="5"/>
        <v>0</v>
      </c>
      <c r="G31" s="208"/>
      <c r="H31" s="208"/>
      <c r="I31" s="207">
        <f t="shared" si="6"/>
        <v>0</v>
      </c>
    </row>
    <row r="32" spans="2:9" ht="12.75">
      <c r="B32" s="205"/>
      <c r="C32" s="213" t="s">
        <v>58</v>
      </c>
      <c r="D32" s="207">
        <f>SUMIF('2.4 Shared costs'!$D13:$D39,'2. Revenues and expenses'!$C32,'2.4 Shared costs'!H13:H39)</f>
        <v>0</v>
      </c>
      <c r="E32" s="207">
        <f>SUMIF('2.4 Shared costs'!$D13:$D39,'2. Revenues and expenses'!$C32,'2.4 Shared costs'!I13:I39)</f>
        <v>0</v>
      </c>
      <c r="F32" s="207">
        <f t="shared" si="5"/>
        <v>0</v>
      </c>
      <c r="G32" s="208"/>
      <c r="H32" s="208"/>
      <c r="I32" s="207">
        <f t="shared" si="6"/>
        <v>0</v>
      </c>
    </row>
    <row r="33" spans="2:9" ht="12.75">
      <c r="B33" s="205"/>
      <c r="C33" s="213" t="s">
        <v>67</v>
      </c>
      <c r="D33" s="207">
        <f>SUMIF('2.4 Shared costs'!$D14:$D40,'2. Revenues and expenses'!$C33,'2.4 Shared costs'!H14:H40)</f>
        <v>0</v>
      </c>
      <c r="E33" s="207">
        <f>SUMIF('2.4 Shared costs'!$D14:$D40,'2. Revenues and expenses'!$C33,'2.4 Shared costs'!I14:I40)</f>
        <v>0</v>
      </c>
      <c r="F33" s="207">
        <f t="shared" si="5"/>
        <v>0</v>
      </c>
      <c r="G33" s="208"/>
      <c r="H33" s="208"/>
      <c r="I33" s="207">
        <f t="shared" si="6"/>
        <v>0</v>
      </c>
    </row>
    <row r="34" spans="2:9" ht="12.75">
      <c r="B34" s="205"/>
      <c r="C34" s="206" t="s">
        <v>133</v>
      </c>
      <c r="D34" s="207">
        <f>SUMIF('2.4 Shared costs'!$D15:$D41,'2. Revenues and expenses'!$C34,'2.4 Shared costs'!H15:H41)</f>
        <v>0</v>
      </c>
      <c r="E34" s="207">
        <f>SUMIF('2.4 Shared costs'!$D15:$D41,'2. Revenues and expenses'!$C34,'2.4 Shared costs'!I15:I41)</f>
        <v>0</v>
      </c>
      <c r="F34" s="207">
        <f t="shared" si="5"/>
        <v>0</v>
      </c>
      <c r="G34" s="208"/>
      <c r="H34" s="208"/>
      <c r="I34" s="207">
        <f t="shared" si="6"/>
        <v>0</v>
      </c>
    </row>
    <row r="35" spans="2:9" ht="12.75">
      <c r="B35" s="205"/>
      <c r="C35" s="206" t="s">
        <v>59</v>
      </c>
      <c r="D35" s="207">
        <f>SUMIF('2.4 Shared costs'!$D16:$D42,'2. Revenues and expenses'!$C35,'2.4 Shared costs'!H16:H42)</f>
        <v>0</v>
      </c>
      <c r="E35" s="207">
        <f>SUMIF('2.4 Shared costs'!$D16:$D42,'2. Revenues and expenses'!$C35,'2.4 Shared costs'!I16:I42)</f>
        <v>0</v>
      </c>
      <c r="F35" s="207">
        <f t="shared" si="5"/>
        <v>0</v>
      </c>
      <c r="G35" s="208"/>
      <c r="H35" s="208"/>
      <c r="I35" s="207">
        <f t="shared" si="6"/>
        <v>0</v>
      </c>
    </row>
    <row r="36" spans="2:9" ht="12.75">
      <c r="B36" s="205"/>
      <c r="C36" s="206" t="s">
        <v>0</v>
      </c>
      <c r="D36" s="207">
        <f>SUMIF('2.4 Shared costs'!$D17:$D43,'2. Revenues and expenses'!$C36,'2.4 Shared costs'!H17:H43)</f>
        <v>0</v>
      </c>
      <c r="E36" s="207">
        <f>SUMIF('2.4 Shared costs'!$D17:$D43,'2. Revenues and expenses'!$C36,'2.4 Shared costs'!I17:I43)</f>
        <v>0</v>
      </c>
      <c r="F36" s="207">
        <f t="shared" si="5"/>
        <v>0</v>
      </c>
      <c r="G36" s="208"/>
      <c r="H36" s="208"/>
      <c r="I36" s="207">
        <f t="shared" si="6"/>
        <v>0</v>
      </c>
    </row>
    <row r="37" spans="2:9" ht="12.75">
      <c r="B37" s="205"/>
      <c r="C37" s="213" t="s">
        <v>179</v>
      </c>
      <c r="D37" s="207">
        <f>SUMIF('2.4 Shared costs'!$D18:$D44,'2. Revenues and expenses'!$C37,'2.4 Shared costs'!H18:H44)</f>
        <v>0</v>
      </c>
      <c r="E37" s="207">
        <f>SUMIF('2.4 Shared costs'!$D18:$D44,'2. Revenues and expenses'!$C37,'2.4 Shared costs'!I18:I44)</f>
        <v>0</v>
      </c>
      <c r="F37" s="207">
        <f t="shared" si="5"/>
        <v>0</v>
      </c>
      <c r="G37" s="208"/>
      <c r="H37" s="208"/>
      <c r="I37" s="207">
        <f t="shared" si="6"/>
        <v>0</v>
      </c>
    </row>
    <row r="38" spans="2:9" ht="12.75">
      <c r="B38" s="209"/>
      <c r="C38" s="210" t="s">
        <v>180</v>
      </c>
      <c r="D38" s="211">
        <f>SUM(D29:D37)</f>
        <v>0</v>
      </c>
      <c r="E38" s="211">
        <f>SUM(E29:E37)</f>
        <v>0</v>
      </c>
      <c r="F38" s="211">
        <f>SUM(F29:F37)</f>
        <v>0</v>
      </c>
      <c r="G38" s="208"/>
      <c r="H38" s="208"/>
      <c r="I38" s="211">
        <f>SUM(I29:I37)</f>
        <v>0</v>
      </c>
    </row>
    <row r="39" spans="2:9" ht="12.75">
      <c r="B39" s="209"/>
      <c r="C39" s="210" t="s">
        <v>64</v>
      </c>
      <c r="D39" s="211">
        <f>D27+D38</f>
        <v>0</v>
      </c>
      <c r="E39" s="211">
        <f>E27+E38</f>
        <v>0</v>
      </c>
      <c r="F39" s="211">
        <f>F27+F38</f>
        <v>0</v>
      </c>
      <c r="G39" s="208"/>
      <c r="H39" s="208"/>
      <c r="I39" s="211">
        <f>I27+I38</f>
        <v>0</v>
      </c>
    </row>
    <row r="40" spans="2:9" ht="12.75">
      <c r="B40" s="205"/>
      <c r="C40" s="210" t="s">
        <v>95</v>
      </c>
      <c r="D40" s="207">
        <f>D17+D39</f>
        <v>0</v>
      </c>
      <c r="E40" s="207">
        <f>E17+E39</f>
        <v>0</v>
      </c>
      <c r="F40" s="207">
        <f>F17+F39</f>
        <v>0</v>
      </c>
      <c r="G40" s="208"/>
      <c r="H40" s="208"/>
      <c r="I40" s="207">
        <f>I17+I39</f>
        <v>0</v>
      </c>
    </row>
  </sheetData>
  <sheetProtection/>
  <mergeCells count="4">
    <mergeCell ref="B5:D5"/>
    <mergeCell ref="D7:F7"/>
    <mergeCell ref="G7:I7"/>
    <mergeCell ref="B1:D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2"/>
  <headerFooter alignWithMargins="0">
    <oddFooter>&amp;C&amp;A&amp;RPage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999"/>
    <pageSetUpPr fitToPage="1"/>
  </sheetPr>
  <dimension ref="B1:I25"/>
  <sheetViews>
    <sheetView zoomScalePageLayoutView="0" workbookViewId="0" topLeftCell="A1">
      <selection activeCell="J42" sqref="A1:J42"/>
    </sheetView>
  </sheetViews>
  <sheetFormatPr defaultColWidth="9.140625" defaultRowHeight="12.75"/>
  <cols>
    <col min="1" max="1" width="12.00390625" style="19" customWidth="1"/>
    <col min="2" max="2" width="16.421875" style="19" customWidth="1"/>
    <col min="3" max="3" width="43.421875" style="19" customWidth="1"/>
    <col min="4" max="9" width="20.7109375" style="19" customWidth="1"/>
    <col min="10" max="16384" width="9.140625" style="19" customWidth="1"/>
  </cols>
  <sheetData>
    <row r="1" spans="2:9" ht="20.25">
      <c r="B1" s="369" t="s">
        <v>139</v>
      </c>
      <c r="C1" s="369"/>
      <c r="D1" s="18"/>
      <c r="E1" s="18"/>
      <c r="F1" s="18"/>
      <c r="G1" s="18"/>
      <c r="H1" s="18"/>
      <c r="I1" s="18"/>
    </row>
    <row r="2" spans="2:9" ht="16.5" customHeight="1">
      <c r="B2" s="50">
        <f>Tradingname</f>
        <v>0</v>
      </c>
      <c r="C2" s="51"/>
      <c r="I2" s="44"/>
    </row>
    <row r="3" spans="2:3" ht="15">
      <c r="B3" s="52" t="s">
        <v>182</v>
      </c>
      <c r="C3" s="53">
        <f>Yearending</f>
        <v>44012</v>
      </c>
    </row>
    <row r="4" spans="2:7" ht="12.75" customHeight="1">
      <c r="B4" s="17"/>
      <c r="D4" s="42"/>
      <c r="G4" s="42"/>
    </row>
    <row r="5" spans="2:4" ht="15.75">
      <c r="B5" s="364" t="s">
        <v>187</v>
      </c>
      <c r="C5" s="364"/>
      <c r="D5" s="364"/>
    </row>
    <row r="6" spans="2:9" ht="12.75">
      <c r="B6" s="21"/>
      <c r="C6" s="22"/>
      <c r="D6" s="23"/>
      <c r="E6" s="23"/>
      <c r="F6" s="23"/>
      <c r="G6" s="23"/>
      <c r="H6" s="23"/>
      <c r="I6" s="23"/>
    </row>
    <row r="7" spans="2:9" ht="21" customHeight="1">
      <c r="B7" s="184"/>
      <c r="C7" s="184"/>
      <c r="D7" s="365" t="s">
        <v>227</v>
      </c>
      <c r="E7" s="366"/>
      <c r="F7" s="367"/>
      <c r="G7" s="365" t="s">
        <v>228</v>
      </c>
      <c r="H7" s="366"/>
      <c r="I7" s="367"/>
    </row>
    <row r="8" spans="2:9" ht="51" customHeight="1">
      <c r="B8" s="183" t="s">
        <v>220</v>
      </c>
      <c r="C8" s="184" t="s">
        <v>18</v>
      </c>
      <c r="D8" s="201" t="s">
        <v>60</v>
      </c>
      <c r="E8" s="201" t="s">
        <v>61</v>
      </c>
      <c r="F8" s="201" t="s">
        <v>24</v>
      </c>
      <c r="G8" s="201" t="s">
        <v>60</v>
      </c>
      <c r="H8" s="201" t="s">
        <v>61</v>
      </c>
      <c r="I8" s="201" t="s">
        <v>24</v>
      </c>
    </row>
    <row r="9" spans="2:9" ht="15.75" customHeight="1">
      <c r="B9" s="183"/>
      <c r="C9" s="184"/>
      <c r="D9" s="204" t="s">
        <v>184</v>
      </c>
      <c r="E9" s="204" t="s">
        <v>184</v>
      </c>
      <c r="F9" s="204" t="s">
        <v>184</v>
      </c>
      <c r="G9" s="204" t="s">
        <v>184</v>
      </c>
      <c r="H9" s="204" t="s">
        <v>184</v>
      </c>
      <c r="I9" s="204" t="s">
        <v>184</v>
      </c>
    </row>
    <row r="10" spans="2:9" ht="12.75">
      <c r="B10" s="221"/>
      <c r="C10" s="215" t="s">
        <v>46</v>
      </c>
      <c r="D10" s="216"/>
      <c r="E10" s="216"/>
      <c r="F10" s="216"/>
      <c r="G10" s="216"/>
      <c r="H10" s="216"/>
      <c r="I10" s="217"/>
    </row>
    <row r="11" spans="2:9" ht="12.75">
      <c r="B11" s="218"/>
      <c r="C11" s="206" t="s">
        <v>175</v>
      </c>
      <c r="D11" s="208"/>
      <c r="E11" s="208"/>
      <c r="F11" s="207">
        <f aca="true" t="shared" si="0" ref="F11:F19">SUM(D11:E11)</f>
        <v>0</v>
      </c>
      <c r="G11" s="208"/>
      <c r="H11" s="208"/>
      <c r="I11" s="207">
        <f aca="true" t="shared" si="1" ref="I11:I19">SUM(G11:H11)</f>
        <v>0</v>
      </c>
    </row>
    <row r="12" spans="2:9" ht="12.75">
      <c r="B12" s="218"/>
      <c r="C12" s="206" t="s">
        <v>161</v>
      </c>
      <c r="D12" s="208"/>
      <c r="E12" s="208"/>
      <c r="F12" s="207">
        <f t="shared" si="0"/>
        <v>0</v>
      </c>
      <c r="G12" s="208"/>
      <c r="H12" s="208"/>
      <c r="I12" s="207">
        <f t="shared" si="1"/>
        <v>0</v>
      </c>
    </row>
    <row r="13" spans="2:9" ht="12.75">
      <c r="B13" s="218"/>
      <c r="C13" s="206" t="s">
        <v>79</v>
      </c>
      <c r="D13" s="208"/>
      <c r="E13" s="208"/>
      <c r="F13" s="207">
        <f t="shared" si="0"/>
        <v>0</v>
      </c>
      <c r="G13" s="208"/>
      <c r="H13" s="208"/>
      <c r="I13" s="207">
        <f t="shared" si="1"/>
        <v>0</v>
      </c>
    </row>
    <row r="14" spans="2:9" ht="12.75">
      <c r="B14" s="218"/>
      <c r="C14" s="206" t="s">
        <v>232</v>
      </c>
      <c r="D14" s="208"/>
      <c r="E14" s="208"/>
      <c r="F14" s="207">
        <f t="shared" si="0"/>
        <v>0</v>
      </c>
      <c r="G14" s="208"/>
      <c r="H14" s="208"/>
      <c r="I14" s="207">
        <f t="shared" si="1"/>
        <v>0</v>
      </c>
    </row>
    <row r="15" spans="2:9" ht="25.5">
      <c r="B15" s="218"/>
      <c r="C15" s="219" t="s">
        <v>233</v>
      </c>
      <c r="D15" s="208"/>
      <c r="E15" s="208"/>
      <c r="F15" s="207">
        <f t="shared" si="0"/>
        <v>0</v>
      </c>
      <c r="G15" s="208"/>
      <c r="H15" s="208"/>
      <c r="I15" s="207">
        <f t="shared" si="1"/>
        <v>0</v>
      </c>
    </row>
    <row r="16" spans="2:9" ht="12.75">
      <c r="B16" s="218"/>
      <c r="C16" s="206" t="s">
        <v>176</v>
      </c>
      <c r="D16" s="208"/>
      <c r="E16" s="208"/>
      <c r="F16" s="207">
        <f t="shared" si="0"/>
        <v>0</v>
      </c>
      <c r="G16" s="208"/>
      <c r="H16" s="208"/>
      <c r="I16" s="207">
        <f t="shared" si="1"/>
        <v>0</v>
      </c>
    </row>
    <row r="17" spans="2:9" ht="12.75">
      <c r="B17" s="218"/>
      <c r="C17" s="206" t="s">
        <v>80</v>
      </c>
      <c r="D17" s="208"/>
      <c r="E17" s="208"/>
      <c r="F17" s="207">
        <f t="shared" si="0"/>
        <v>0</v>
      </c>
      <c r="G17" s="208"/>
      <c r="H17" s="208"/>
      <c r="I17" s="207">
        <f t="shared" si="1"/>
        <v>0</v>
      </c>
    </row>
    <row r="18" spans="2:9" ht="12.75">
      <c r="B18" s="218"/>
      <c r="C18" s="206" t="s">
        <v>81</v>
      </c>
      <c r="D18" s="208"/>
      <c r="E18" s="208"/>
      <c r="F18" s="207">
        <f t="shared" si="0"/>
        <v>0</v>
      </c>
      <c r="G18" s="208"/>
      <c r="H18" s="208"/>
      <c r="I18" s="207">
        <f t="shared" si="1"/>
        <v>0</v>
      </c>
    </row>
    <row r="19" spans="2:9" ht="12.75">
      <c r="B19" s="218"/>
      <c r="C19" s="206" t="s">
        <v>47</v>
      </c>
      <c r="D19" s="208"/>
      <c r="E19" s="208"/>
      <c r="F19" s="207">
        <f t="shared" si="0"/>
        <v>0</v>
      </c>
      <c r="G19" s="208"/>
      <c r="H19" s="208"/>
      <c r="I19" s="207">
        <f t="shared" si="1"/>
        <v>0</v>
      </c>
    </row>
    <row r="20" spans="2:9" ht="12.75">
      <c r="B20" s="218"/>
      <c r="C20" s="206" t="s">
        <v>48</v>
      </c>
      <c r="D20" s="207">
        <f>'2.2 Revenue contributions '!C15</f>
        <v>0</v>
      </c>
      <c r="E20" s="207">
        <f>'2.2 Revenue contributions '!D15</f>
        <v>0</v>
      </c>
      <c r="F20" s="207">
        <f>'2.2 Revenue contributions '!E15</f>
        <v>0</v>
      </c>
      <c r="G20" s="208"/>
      <c r="H20" s="208"/>
      <c r="I20" s="207">
        <f>SUM(G20:H20)</f>
        <v>0</v>
      </c>
    </row>
    <row r="21" spans="2:9" ht="12.75">
      <c r="B21" s="218"/>
      <c r="C21" s="206" t="s">
        <v>264</v>
      </c>
      <c r="D21" s="207">
        <f>'2.2 Revenue contributions '!C27</f>
        <v>0</v>
      </c>
      <c r="E21" s="207">
        <f>'2.2 Revenue contributions '!D27</f>
        <v>0</v>
      </c>
      <c r="F21" s="207">
        <f>'2.2 Revenue contributions '!D27</f>
        <v>0</v>
      </c>
      <c r="G21" s="208"/>
      <c r="H21" s="208"/>
      <c r="I21" s="207">
        <f>SUM(G21:H21)</f>
        <v>0</v>
      </c>
    </row>
    <row r="22" spans="2:9" ht="12.75">
      <c r="B22" s="218"/>
      <c r="C22" s="206" t="s">
        <v>19</v>
      </c>
      <c r="D22" s="208"/>
      <c r="E22" s="208"/>
      <c r="F22" s="207">
        <f>SUM(D22:E22)</f>
        <v>0</v>
      </c>
      <c r="G22" s="208"/>
      <c r="H22" s="208"/>
      <c r="I22" s="207">
        <f>SUM(G22:H22)</f>
        <v>0</v>
      </c>
    </row>
    <row r="23" spans="2:9" ht="12.75">
      <c r="B23" s="218"/>
      <c r="C23" s="206" t="s">
        <v>50</v>
      </c>
      <c r="D23" s="208"/>
      <c r="E23" s="208"/>
      <c r="F23" s="207">
        <f>SUM(D23:E23)</f>
        <v>0</v>
      </c>
      <c r="G23" s="208"/>
      <c r="H23" s="208"/>
      <c r="I23" s="207">
        <f>SUM(G23:H23)</f>
        <v>0</v>
      </c>
    </row>
    <row r="24" spans="2:9" ht="12.75">
      <c r="B24" s="220"/>
      <c r="C24" s="210" t="s">
        <v>49</v>
      </c>
      <c r="D24" s="211">
        <f>SUM(D11:D23)</f>
        <v>0</v>
      </c>
      <c r="E24" s="211">
        <f>SUM(E11:E23)</f>
        <v>0</v>
      </c>
      <c r="F24" s="211">
        <f>SUM(F11:F23)</f>
        <v>0</v>
      </c>
      <c r="G24" s="211">
        <f>SUM(G11:G23)</f>
        <v>0</v>
      </c>
      <c r="H24" s="211">
        <f>SUM(H11:H23)</f>
        <v>0</v>
      </c>
      <c r="I24" s="211">
        <f>SUM(I19:I23)</f>
        <v>0</v>
      </c>
    </row>
    <row r="25" ht="12.75">
      <c r="B25" s="42"/>
    </row>
  </sheetData>
  <sheetProtection/>
  <mergeCells count="4">
    <mergeCell ref="B1:C1"/>
    <mergeCell ref="B5:D5"/>
    <mergeCell ref="D7:F7"/>
    <mergeCell ref="G7:I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2"/>
  <headerFooter alignWithMargins="0">
    <oddFooter>&amp;C&amp;A&amp;RPage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9999"/>
    <pageSetUpPr fitToPage="1"/>
  </sheetPr>
  <dimension ref="B1:J27"/>
  <sheetViews>
    <sheetView zoomScalePageLayoutView="0" workbookViewId="0" topLeftCell="A1">
      <selection activeCell="J42" sqref="A1:J42"/>
    </sheetView>
  </sheetViews>
  <sheetFormatPr defaultColWidth="9.140625" defaultRowHeight="12.75"/>
  <cols>
    <col min="1" max="1" width="12.00390625" style="19" customWidth="1"/>
    <col min="2" max="2" width="37.57421875" style="19" customWidth="1"/>
    <col min="3" max="3" width="42.8515625" style="19" customWidth="1"/>
    <col min="4" max="5" width="27.28125" style="19" customWidth="1"/>
    <col min="6" max="6" width="5.8515625" style="19" customWidth="1"/>
    <col min="7" max="7" width="6.7109375" style="19" customWidth="1"/>
    <col min="8" max="10" width="19.8515625" style="19" customWidth="1"/>
    <col min="11" max="11" width="18.28125" style="19" customWidth="1"/>
    <col min="12" max="16384" width="9.140625" style="19" customWidth="1"/>
  </cols>
  <sheetData>
    <row r="1" spans="2:10" ht="20.25">
      <c r="B1" s="20" t="s">
        <v>197</v>
      </c>
      <c r="C1" s="18"/>
      <c r="D1" s="18"/>
      <c r="E1" s="18"/>
      <c r="F1" s="18"/>
      <c r="G1" s="18"/>
      <c r="H1" s="18"/>
      <c r="I1" s="18"/>
      <c r="J1" s="18"/>
    </row>
    <row r="2" spans="2:3" ht="15.75" customHeight="1">
      <c r="B2" s="50">
        <f>Tradingname</f>
        <v>0</v>
      </c>
      <c r="C2" s="51"/>
    </row>
    <row r="3" spans="2:6" ht="18.75" customHeight="1">
      <c r="B3" s="52" t="s">
        <v>182</v>
      </c>
      <c r="C3" s="53">
        <f>Yearending</f>
        <v>44012</v>
      </c>
      <c r="F3" s="44"/>
    </row>
    <row r="4" ht="20.25">
      <c r="B4" s="17"/>
    </row>
    <row r="5" ht="15.75">
      <c r="B5" s="28" t="s">
        <v>188</v>
      </c>
    </row>
    <row r="6" spans="2:10" ht="12.75">
      <c r="B6" s="21"/>
      <c r="C6" s="24"/>
      <c r="D6" s="24"/>
      <c r="E6" s="24"/>
      <c r="F6" s="24"/>
      <c r="G6" s="25"/>
      <c r="H6" s="29"/>
      <c r="I6" s="26"/>
      <c r="J6" s="26"/>
    </row>
    <row r="7" spans="2:5" ht="39" customHeight="1">
      <c r="B7" s="222" t="s">
        <v>18</v>
      </c>
      <c r="C7" s="201" t="s">
        <v>60</v>
      </c>
      <c r="D7" s="201" t="s">
        <v>61</v>
      </c>
      <c r="E7" s="201" t="s">
        <v>24</v>
      </c>
    </row>
    <row r="8" spans="2:5" ht="13.5" customHeight="1">
      <c r="B8" s="183"/>
      <c r="C8" s="204" t="s">
        <v>184</v>
      </c>
      <c r="D8" s="204" t="s">
        <v>184</v>
      </c>
      <c r="E8" s="204" t="s">
        <v>184</v>
      </c>
    </row>
    <row r="9" spans="2:5" ht="13.5" customHeight="1">
      <c r="B9" s="223"/>
      <c r="C9" s="224"/>
      <c r="D9" s="224"/>
      <c r="E9" s="224"/>
    </row>
    <row r="10" spans="2:5" ht="13.5" customHeight="1">
      <c r="B10" s="223"/>
      <c r="C10" s="224"/>
      <c r="D10" s="224"/>
      <c r="E10" s="224"/>
    </row>
    <row r="11" spans="2:5" ht="13.5" customHeight="1">
      <c r="B11" s="223"/>
      <c r="C11" s="224"/>
      <c r="D11" s="224"/>
      <c r="E11" s="224"/>
    </row>
    <row r="12" spans="2:5" ht="13.5" customHeight="1">
      <c r="B12" s="223"/>
      <c r="C12" s="224"/>
      <c r="D12" s="224"/>
      <c r="E12" s="224"/>
    </row>
    <row r="13" spans="2:5" ht="13.5" customHeight="1">
      <c r="B13" s="223"/>
      <c r="C13" s="224"/>
      <c r="D13" s="224"/>
      <c r="E13" s="224"/>
    </row>
    <row r="14" spans="2:5" ht="13.5" customHeight="1">
      <c r="B14" s="223"/>
      <c r="C14" s="224"/>
      <c r="D14" s="224"/>
      <c r="E14" s="224"/>
    </row>
    <row r="15" spans="2:5" ht="12.75">
      <c r="B15" s="225" t="s">
        <v>24</v>
      </c>
      <c r="C15" s="211">
        <f>SUM(C9:C14)</f>
        <v>0</v>
      </c>
      <c r="D15" s="211">
        <f>SUM(D9:D14)</f>
        <v>0</v>
      </c>
      <c r="E15" s="211">
        <f>SUM(E9:E14)</f>
        <v>0</v>
      </c>
    </row>
    <row r="17" ht="15.75">
      <c r="B17" s="28" t="s">
        <v>189</v>
      </c>
    </row>
    <row r="18" spans="2:6" ht="19.5" customHeight="1">
      <c r="B18" s="21"/>
      <c r="C18" s="24"/>
      <c r="D18" s="24"/>
      <c r="E18" s="24"/>
      <c r="F18" s="24"/>
    </row>
    <row r="19" spans="2:5" ht="24.75" customHeight="1">
      <c r="B19" s="183" t="s">
        <v>18</v>
      </c>
      <c r="C19" s="226" t="s">
        <v>60</v>
      </c>
      <c r="D19" s="201" t="s">
        <v>24</v>
      </c>
      <c r="E19" s="201" t="s">
        <v>24</v>
      </c>
    </row>
    <row r="20" spans="2:5" ht="12.75">
      <c r="B20" s="183"/>
      <c r="C20" s="204"/>
      <c r="D20" s="204" t="s">
        <v>184</v>
      </c>
      <c r="E20" s="204" t="s">
        <v>184</v>
      </c>
    </row>
    <row r="21" spans="2:5" ht="12.75">
      <c r="B21" s="223"/>
      <c r="C21" s="227"/>
      <c r="D21" s="224"/>
      <c r="E21" s="224"/>
    </row>
    <row r="22" spans="2:5" ht="12.75">
      <c r="B22" s="223"/>
      <c r="C22" s="227"/>
      <c r="D22" s="224"/>
      <c r="E22" s="224"/>
    </row>
    <row r="23" spans="2:5" ht="12.75">
      <c r="B23" s="223"/>
      <c r="C23" s="227"/>
      <c r="D23" s="224"/>
      <c r="E23" s="224"/>
    </row>
    <row r="24" spans="2:5" ht="12.75">
      <c r="B24" s="223"/>
      <c r="C24" s="227"/>
      <c r="D24" s="224"/>
      <c r="E24" s="224"/>
    </row>
    <row r="25" spans="2:5" ht="12.75">
      <c r="B25" s="223"/>
      <c r="C25" s="227"/>
      <c r="D25" s="224"/>
      <c r="E25" s="224"/>
    </row>
    <row r="26" spans="2:5" ht="12.75">
      <c r="B26" s="223"/>
      <c r="C26" s="227"/>
      <c r="D26" s="224"/>
      <c r="E26" s="224"/>
    </row>
    <row r="27" spans="2:5" ht="12.75">
      <c r="B27" s="370" t="s">
        <v>24</v>
      </c>
      <c r="C27" s="371">
        <f>SUM(C21:C26)</f>
        <v>0</v>
      </c>
      <c r="D27" s="211">
        <f>SUM(D21:D26)</f>
        <v>0</v>
      </c>
      <c r="E27" s="211">
        <f>SUM(E21:E26)</f>
        <v>0</v>
      </c>
    </row>
  </sheetData>
  <sheetProtection/>
  <mergeCells count="1">
    <mergeCell ref="B27:C2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2"/>
  <headerFooter alignWithMargins="0">
    <oddFooter>&amp;C&amp;A&amp;RPage &amp;P</oddFooter>
  </headerFooter>
  <colBreaks count="1" manualBreakCount="1">
    <brk id="7" max="22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9999"/>
    <pageSetUpPr fitToPage="1"/>
  </sheetPr>
  <dimension ref="B1:H36"/>
  <sheetViews>
    <sheetView zoomScalePageLayoutView="0" workbookViewId="0" topLeftCell="A1">
      <selection activeCell="J42" sqref="A1:J42"/>
    </sheetView>
  </sheetViews>
  <sheetFormatPr defaultColWidth="9.140625" defaultRowHeight="12.75"/>
  <cols>
    <col min="1" max="1" width="12.421875" style="30" customWidth="1"/>
    <col min="2" max="2" width="18.57421875" style="30" customWidth="1"/>
    <col min="3" max="3" width="42.28125" style="30" customWidth="1"/>
    <col min="4" max="4" width="26.8515625" style="30" customWidth="1"/>
    <col min="5" max="5" width="22.57421875" style="30" customWidth="1"/>
    <col min="6" max="6" width="20.57421875" style="30" customWidth="1"/>
    <col min="7" max="8" width="22.57421875" style="30" customWidth="1"/>
    <col min="9" max="9" width="9.421875" style="30" customWidth="1"/>
    <col min="10" max="10" width="25.140625" style="30" customWidth="1"/>
    <col min="11" max="16384" width="9.140625" style="30" customWidth="1"/>
  </cols>
  <sheetData>
    <row r="1" spans="2:8" ht="20.25">
      <c r="B1" s="372" t="s">
        <v>192</v>
      </c>
      <c r="C1" s="372"/>
      <c r="D1" s="18"/>
      <c r="E1" s="18"/>
      <c r="F1" s="18"/>
      <c r="G1" s="18"/>
      <c r="H1" s="18"/>
    </row>
    <row r="2" spans="2:8" ht="17.25" customHeight="1">
      <c r="B2" s="50">
        <f>Tradingname</f>
        <v>0</v>
      </c>
      <c r="C2" s="51"/>
      <c r="D2" s="31"/>
      <c r="E2" s="31"/>
      <c r="G2" s="31"/>
      <c r="H2" s="31"/>
    </row>
    <row r="3" spans="2:3" ht="17.25" customHeight="1">
      <c r="B3" s="52" t="s">
        <v>182</v>
      </c>
      <c r="C3" s="53">
        <f>Yearending</f>
        <v>44012</v>
      </c>
    </row>
    <row r="4" ht="14.25" customHeight="1">
      <c r="B4" s="17"/>
    </row>
    <row r="5" spans="2:8" ht="15.75">
      <c r="B5" s="34" t="s">
        <v>193</v>
      </c>
      <c r="C5" s="32"/>
      <c r="D5" s="32"/>
      <c r="E5" s="32"/>
      <c r="F5" s="33"/>
      <c r="G5" s="32"/>
      <c r="H5" s="32"/>
    </row>
    <row r="6" spans="2:8" ht="15.75">
      <c r="B6" s="34"/>
      <c r="C6" s="32"/>
      <c r="D6" s="32"/>
      <c r="E6" s="32"/>
      <c r="F6" s="33"/>
      <c r="G6" s="32"/>
      <c r="H6" s="32"/>
    </row>
    <row r="7" spans="2:8" ht="40.5" customHeight="1">
      <c r="B7" s="228" t="s">
        <v>220</v>
      </c>
      <c r="C7" s="228" t="s">
        <v>190</v>
      </c>
      <c r="D7" s="229" t="s">
        <v>214</v>
      </c>
      <c r="E7" s="229" t="s">
        <v>216</v>
      </c>
      <c r="F7" s="229" t="s">
        <v>72</v>
      </c>
      <c r="G7" s="229" t="s">
        <v>89</v>
      </c>
      <c r="H7" s="229" t="s">
        <v>90</v>
      </c>
    </row>
    <row r="8" spans="2:8" ht="12.75">
      <c r="B8" s="230"/>
      <c r="C8" s="228" t="s">
        <v>191</v>
      </c>
      <c r="D8" s="231" t="s">
        <v>184</v>
      </c>
      <c r="E8" s="231" t="s">
        <v>184</v>
      </c>
      <c r="F8" s="231"/>
      <c r="G8" s="231" t="s">
        <v>184</v>
      </c>
      <c r="H8" s="231" t="s">
        <v>184</v>
      </c>
    </row>
    <row r="9" spans="2:8" ht="12.75">
      <c r="B9" s="232"/>
      <c r="C9" s="232"/>
      <c r="D9" s="233"/>
      <c r="E9" s="233"/>
      <c r="F9" s="234"/>
      <c r="G9" s="207">
        <f>D9*F9</f>
        <v>0</v>
      </c>
      <c r="H9" s="207">
        <f>E9*F9</f>
        <v>0</v>
      </c>
    </row>
    <row r="10" spans="2:8" ht="12.75">
      <c r="B10" s="232"/>
      <c r="C10" s="232"/>
      <c r="D10" s="233"/>
      <c r="E10" s="233"/>
      <c r="F10" s="234"/>
      <c r="G10" s="207">
        <f>D10*F10</f>
        <v>0</v>
      </c>
      <c r="H10" s="207">
        <f aca="true" t="shared" si="0" ref="H10:H35">E10*F10</f>
        <v>0</v>
      </c>
    </row>
    <row r="11" spans="2:8" ht="12.75">
      <c r="B11" s="232"/>
      <c r="C11" s="232"/>
      <c r="D11" s="233"/>
      <c r="E11" s="233"/>
      <c r="F11" s="234"/>
      <c r="G11" s="207">
        <f aca="true" t="shared" si="1" ref="G11:G35">D11*F11</f>
        <v>0</v>
      </c>
      <c r="H11" s="207">
        <f t="shared" si="0"/>
        <v>0</v>
      </c>
    </row>
    <row r="12" spans="2:8" ht="12.75">
      <c r="B12" s="232"/>
      <c r="C12" s="232"/>
      <c r="D12" s="233"/>
      <c r="E12" s="233"/>
      <c r="F12" s="234"/>
      <c r="G12" s="207">
        <f t="shared" si="1"/>
        <v>0</v>
      </c>
      <c r="H12" s="207">
        <f t="shared" si="0"/>
        <v>0</v>
      </c>
    </row>
    <row r="13" spans="2:8" ht="12.75">
      <c r="B13" s="232"/>
      <c r="C13" s="232"/>
      <c r="D13" s="233"/>
      <c r="E13" s="233"/>
      <c r="F13" s="234"/>
      <c r="G13" s="207">
        <f t="shared" si="1"/>
        <v>0</v>
      </c>
      <c r="H13" s="207">
        <f t="shared" si="0"/>
        <v>0</v>
      </c>
    </row>
    <row r="14" spans="2:8" ht="12.75">
      <c r="B14" s="232"/>
      <c r="C14" s="232"/>
      <c r="D14" s="233"/>
      <c r="E14" s="233"/>
      <c r="F14" s="234"/>
      <c r="G14" s="207">
        <f t="shared" si="1"/>
        <v>0</v>
      </c>
      <c r="H14" s="207">
        <f t="shared" si="0"/>
        <v>0</v>
      </c>
    </row>
    <row r="15" spans="2:8" ht="12.75">
      <c r="B15" s="232"/>
      <c r="C15" s="232"/>
      <c r="D15" s="233"/>
      <c r="E15" s="233"/>
      <c r="F15" s="234"/>
      <c r="G15" s="207">
        <f t="shared" si="1"/>
        <v>0</v>
      </c>
      <c r="H15" s="207">
        <f t="shared" si="0"/>
        <v>0</v>
      </c>
    </row>
    <row r="16" spans="2:8" ht="12.75">
      <c r="B16" s="232"/>
      <c r="C16" s="232"/>
      <c r="D16" s="233"/>
      <c r="E16" s="233"/>
      <c r="F16" s="234"/>
      <c r="G16" s="207">
        <f t="shared" si="1"/>
        <v>0</v>
      </c>
      <c r="H16" s="207">
        <f t="shared" si="0"/>
        <v>0</v>
      </c>
    </row>
    <row r="17" spans="2:8" ht="12.75">
      <c r="B17" s="232"/>
      <c r="C17" s="232"/>
      <c r="D17" s="233"/>
      <c r="E17" s="233"/>
      <c r="F17" s="234"/>
      <c r="G17" s="207">
        <f t="shared" si="1"/>
        <v>0</v>
      </c>
      <c r="H17" s="207">
        <f t="shared" si="0"/>
        <v>0</v>
      </c>
    </row>
    <row r="18" spans="2:8" ht="12.75">
      <c r="B18" s="232"/>
      <c r="C18" s="232"/>
      <c r="D18" s="233"/>
      <c r="E18" s="233"/>
      <c r="F18" s="234"/>
      <c r="G18" s="207">
        <f t="shared" si="1"/>
        <v>0</v>
      </c>
      <c r="H18" s="207">
        <f t="shared" si="0"/>
        <v>0</v>
      </c>
    </row>
    <row r="19" spans="2:8" ht="12.75">
      <c r="B19" s="232"/>
      <c r="C19" s="232"/>
      <c r="D19" s="233"/>
      <c r="E19" s="233"/>
      <c r="F19" s="234"/>
      <c r="G19" s="207">
        <f t="shared" si="1"/>
        <v>0</v>
      </c>
      <c r="H19" s="207">
        <f t="shared" si="0"/>
        <v>0</v>
      </c>
    </row>
    <row r="20" spans="2:8" ht="12.75">
      <c r="B20" s="232"/>
      <c r="C20" s="232"/>
      <c r="D20" s="233"/>
      <c r="E20" s="233"/>
      <c r="F20" s="234"/>
      <c r="G20" s="207">
        <f t="shared" si="1"/>
        <v>0</v>
      </c>
      <c r="H20" s="207">
        <f t="shared" si="0"/>
        <v>0</v>
      </c>
    </row>
    <row r="21" spans="2:8" ht="12.75">
      <c r="B21" s="232"/>
      <c r="C21" s="232"/>
      <c r="D21" s="233"/>
      <c r="E21" s="233"/>
      <c r="F21" s="234"/>
      <c r="G21" s="207">
        <f t="shared" si="1"/>
        <v>0</v>
      </c>
      <c r="H21" s="207">
        <f t="shared" si="0"/>
        <v>0</v>
      </c>
    </row>
    <row r="22" spans="2:8" ht="12.75">
      <c r="B22" s="232"/>
      <c r="C22" s="232"/>
      <c r="D22" s="233"/>
      <c r="E22" s="233"/>
      <c r="F22" s="234"/>
      <c r="G22" s="207">
        <f t="shared" si="1"/>
        <v>0</v>
      </c>
      <c r="H22" s="207">
        <f t="shared" si="0"/>
        <v>0</v>
      </c>
    </row>
    <row r="23" spans="2:8" ht="12.75">
      <c r="B23" s="232"/>
      <c r="C23" s="232"/>
      <c r="D23" s="233"/>
      <c r="E23" s="233"/>
      <c r="F23" s="234"/>
      <c r="G23" s="207">
        <f t="shared" si="1"/>
        <v>0</v>
      </c>
      <c r="H23" s="207">
        <f t="shared" si="0"/>
        <v>0</v>
      </c>
    </row>
    <row r="24" spans="2:8" ht="12.75">
      <c r="B24" s="232"/>
      <c r="C24" s="232"/>
      <c r="D24" s="233"/>
      <c r="E24" s="233"/>
      <c r="F24" s="234"/>
      <c r="G24" s="207">
        <f t="shared" si="1"/>
        <v>0</v>
      </c>
      <c r="H24" s="207">
        <f t="shared" si="0"/>
        <v>0</v>
      </c>
    </row>
    <row r="25" spans="2:8" ht="12.75">
      <c r="B25" s="232"/>
      <c r="C25" s="232"/>
      <c r="D25" s="233"/>
      <c r="E25" s="233"/>
      <c r="F25" s="234"/>
      <c r="G25" s="207">
        <f t="shared" si="1"/>
        <v>0</v>
      </c>
      <c r="H25" s="207">
        <f t="shared" si="0"/>
        <v>0</v>
      </c>
    </row>
    <row r="26" spans="2:8" ht="12.75">
      <c r="B26" s="232"/>
      <c r="C26" s="232"/>
      <c r="D26" s="233"/>
      <c r="E26" s="233"/>
      <c r="F26" s="234"/>
      <c r="G26" s="207">
        <f t="shared" si="1"/>
        <v>0</v>
      </c>
      <c r="H26" s="207">
        <f t="shared" si="0"/>
        <v>0</v>
      </c>
    </row>
    <row r="27" spans="2:8" ht="12.75">
      <c r="B27" s="232"/>
      <c r="C27" s="232"/>
      <c r="D27" s="233"/>
      <c r="E27" s="233"/>
      <c r="F27" s="234"/>
      <c r="G27" s="207">
        <f t="shared" si="1"/>
        <v>0</v>
      </c>
      <c r="H27" s="207">
        <f t="shared" si="0"/>
        <v>0</v>
      </c>
    </row>
    <row r="28" spans="2:8" ht="12.75">
      <c r="B28" s="232"/>
      <c r="C28" s="232"/>
      <c r="D28" s="233"/>
      <c r="E28" s="233"/>
      <c r="F28" s="234"/>
      <c r="G28" s="207">
        <f t="shared" si="1"/>
        <v>0</v>
      </c>
      <c r="H28" s="207">
        <f t="shared" si="0"/>
        <v>0</v>
      </c>
    </row>
    <row r="29" spans="2:8" ht="12.75">
      <c r="B29" s="232"/>
      <c r="C29" s="232"/>
      <c r="D29" s="233"/>
      <c r="E29" s="233"/>
      <c r="F29" s="234"/>
      <c r="G29" s="207">
        <f t="shared" si="1"/>
        <v>0</v>
      </c>
      <c r="H29" s="207">
        <f t="shared" si="0"/>
        <v>0</v>
      </c>
    </row>
    <row r="30" spans="2:8" ht="12.75">
      <c r="B30" s="232"/>
      <c r="C30" s="232"/>
      <c r="D30" s="233"/>
      <c r="E30" s="233"/>
      <c r="F30" s="234"/>
      <c r="G30" s="207">
        <f t="shared" si="1"/>
        <v>0</v>
      </c>
      <c r="H30" s="207">
        <f>E30*F30</f>
        <v>0</v>
      </c>
    </row>
    <row r="31" spans="2:8" ht="12.75">
      <c r="B31" s="232"/>
      <c r="C31" s="232"/>
      <c r="D31" s="233"/>
      <c r="E31" s="233"/>
      <c r="F31" s="234"/>
      <c r="G31" s="207">
        <f t="shared" si="1"/>
        <v>0</v>
      </c>
      <c r="H31" s="207">
        <f t="shared" si="0"/>
        <v>0</v>
      </c>
    </row>
    <row r="32" spans="2:8" ht="12.75">
      <c r="B32" s="232"/>
      <c r="C32" s="232"/>
      <c r="D32" s="233"/>
      <c r="E32" s="233"/>
      <c r="F32" s="234"/>
      <c r="G32" s="207">
        <f t="shared" si="1"/>
        <v>0</v>
      </c>
      <c r="H32" s="207">
        <f t="shared" si="0"/>
        <v>0</v>
      </c>
    </row>
    <row r="33" spans="2:8" ht="12.75">
      <c r="B33" s="232"/>
      <c r="C33" s="232"/>
      <c r="D33" s="233"/>
      <c r="E33" s="233"/>
      <c r="F33" s="234"/>
      <c r="G33" s="207">
        <f t="shared" si="1"/>
        <v>0</v>
      </c>
      <c r="H33" s="207">
        <f t="shared" si="0"/>
        <v>0</v>
      </c>
    </row>
    <row r="34" spans="2:8" ht="12.75">
      <c r="B34" s="232"/>
      <c r="C34" s="232"/>
      <c r="D34" s="233"/>
      <c r="E34" s="233"/>
      <c r="F34" s="234"/>
      <c r="G34" s="207">
        <f t="shared" si="1"/>
        <v>0</v>
      </c>
      <c r="H34" s="207">
        <f t="shared" si="0"/>
        <v>0</v>
      </c>
    </row>
    <row r="35" spans="2:8" ht="12.75">
      <c r="B35" s="232"/>
      <c r="C35" s="232"/>
      <c r="D35" s="233"/>
      <c r="E35" s="233"/>
      <c r="F35" s="234"/>
      <c r="G35" s="207">
        <f t="shared" si="1"/>
        <v>0</v>
      </c>
      <c r="H35" s="207">
        <f t="shared" si="0"/>
        <v>0</v>
      </c>
    </row>
    <row r="36" spans="2:8" ht="12.75">
      <c r="B36" s="230"/>
      <c r="C36" s="225" t="s">
        <v>24</v>
      </c>
      <c r="D36" s="207">
        <f>SUM(D9:D35)</f>
        <v>0</v>
      </c>
      <c r="E36" s="207">
        <f>SUM(E9:E35)</f>
        <v>0</v>
      </c>
      <c r="F36" s="235"/>
      <c r="G36" s="207">
        <f>SUM(G9:G35)</f>
        <v>0</v>
      </c>
      <c r="H36" s="207">
        <f>SUM(H9:H35)</f>
        <v>0</v>
      </c>
    </row>
  </sheetData>
  <sheetProtection/>
  <mergeCells count="1">
    <mergeCell ref="B1:C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3" r:id="rId2"/>
  <headerFooter alignWithMargins="0">
    <oddFooter>&amp;C&amp;A&amp;RPage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9999"/>
    <pageSetUpPr fitToPage="1"/>
  </sheetPr>
  <dimension ref="B1:I36"/>
  <sheetViews>
    <sheetView zoomScalePageLayoutView="0" workbookViewId="0" topLeftCell="A1">
      <selection activeCell="J42" sqref="A1:J42"/>
    </sheetView>
  </sheetViews>
  <sheetFormatPr defaultColWidth="9.140625" defaultRowHeight="12.75"/>
  <cols>
    <col min="1" max="1" width="11.28125" style="30" customWidth="1"/>
    <col min="2" max="2" width="21.00390625" style="30" customWidth="1"/>
    <col min="3" max="3" width="30.00390625" style="30" customWidth="1"/>
    <col min="4" max="4" width="26.7109375" style="30" customWidth="1"/>
    <col min="5" max="5" width="23.57421875" style="30" customWidth="1"/>
    <col min="6" max="6" width="22.57421875" style="30" customWidth="1"/>
    <col min="7" max="7" width="20.57421875" style="30" customWidth="1"/>
    <col min="8" max="9" width="22.57421875" style="30" customWidth="1"/>
    <col min="10" max="10" width="9.421875" style="30" customWidth="1"/>
    <col min="11" max="11" width="25.140625" style="30" customWidth="1"/>
    <col min="12" max="16384" width="9.140625" style="30" customWidth="1"/>
  </cols>
  <sheetData>
    <row r="1" spans="2:9" ht="20.25">
      <c r="B1" s="372" t="s">
        <v>162</v>
      </c>
      <c r="C1" s="372"/>
      <c r="D1" s="18"/>
      <c r="E1" s="18"/>
      <c r="F1" s="18"/>
      <c r="G1" s="18"/>
      <c r="H1" s="18"/>
      <c r="I1" s="18"/>
    </row>
    <row r="2" spans="2:9" ht="16.5" customHeight="1">
      <c r="B2" s="50">
        <f>Tradingname</f>
        <v>0</v>
      </c>
      <c r="C2" s="51"/>
      <c r="D2" s="31"/>
      <c r="E2" s="31"/>
      <c r="F2" s="31"/>
      <c r="H2" s="31"/>
      <c r="I2" s="31"/>
    </row>
    <row r="3" spans="2:3" ht="15">
      <c r="B3" s="52" t="s">
        <v>182</v>
      </c>
      <c r="C3" s="53">
        <f>Yearending</f>
        <v>44012</v>
      </c>
    </row>
    <row r="4" spans="2:5" ht="20.25">
      <c r="B4" s="17"/>
      <c r="E4" s="56"/>
    </row>
    <row r="5" spans="2:9" ht="15.75">
      <c r="B5" s="34" t="s">
        <v>194</v>
      </c>
      <c r="C5" s="32"/>
      <c r="D5" s="32"/>
      <c r="E5" s="32"/>
      <c r="F5" s="32"/>
      <c r="G5" s="33"/>
      <c r="H5" s="32"/>
      <c r="I5" s="32"/>
    </row>
    <row r="6" spans="2:9" ht="15.75">
      <c r="B6" s="34"/>
      <c r="C6" s="32"/>
      <c r="D6" s="32"/>
      <c r="E6" s="32"/>
      <c r="F6" s="32"/>
      <c r="G6" s="33"/>
      <c r="H6" s="32"/>
      <c r="I6" s="32"/>
    </row>
    <row r="7" spans="2:9" ht="40.5" customHeight="1">
      <c r="B7" s="228" t="s">
        <v>220</v>
      </c>
      <c r="C7" s="228" t="s">
        <v>18</v>
      </c>
      <c r="D7" s="236" t="s">
        <v>73</v>
      </c>
      <c r="E7" s="229" t="s">
        <v>215</v>
      </c>
      <c r="F7" s="229" t="s">
        <v>217</v>
      </c>
      <c r="G7" s="229" t="s">
        <v>72</v>
      </c>
      <c r="H7" s="229" t="s">
        <v>89</v>
      </c>
      <c r="I7" s="229" t="s">
        <v>90</v>
      </c>
    </row>
    <row r="8" spans="2:9" ht="12.75">
      <c r="B8" s="230"/>
      <c r="C8" s="230" t="s">
        <v>195</v>
      </c>
      <c r="D8" s="237"/>
      <c r="E8" s="231" t="s">
        <v>184</v>
      </c>
      <c r="F8" s="231" t="s">
        <v>184</v>
      </c>
      <c r="G8" s="231"/>
      <c r="H8" s="231" t="s">
        <v>184</v>
      </c>
      <c r="I8" s="231" t="s">
        <v>184</v>
      </c>
    </row>
    <row r="9" spans="2:9" ht="12.75">
      <c r="B9" s="232"/>
      <c r="C9" s="213" t="s">
        <v>56</v>
      </c>
      <c r="D9" s="232"/>
      <c r="E9" s="238"/>
      <c r="F9" s="238"/>
      <c r="G9" s="239"/>
      <c r="H9" s="240">
        <f>E9*G9</f>
        <v>0</v>
      </c>
      <c r="I9" s="240">
        <f>F9*G9</f>
        <v>0</v>
      </c>
    </row>
    <row r="10" spans="2:9" ht="25.5">
      <c r="B10" s="232"/>
      <c r="C10" s="213" t="s">
        <v>66</v>
      </c>
      <c r="D10" s="232"/>
      <c r="E10" s="238"/>
      <c r="F10" s="238"/>
      <c r="G10" s="239"/>
      <c r="H10" s="240">
        <f aca="true" t="shared" si="0" ref="H10:H35">E10*G10</f>
        <v>0</v>
      </c>
      <c r="I10" s="240">
        <f aca="true" t="shared" si="1" ref="I10:I35">F10*G10</f>
        <v>0</v>
      </c>
    </row>
    <row r="11" spans="2:9" ht="12.75">
      <c r="B11" s="232"/>
      <c r="C11" s="213" t="s">
        <v>57</v>
      </c>
      <c r="D11" s="232"/>
      <c r="E11" s="238"/>
      <c r="F11" s="238"/>
      <c r="G11" s="239"/>
      <c r="H11" s="240">
        <f t="shared" si="0"/>
        <v>0</v>
      </c>
      <c r="I11" s="240">
        <f t="shared" si="1"/>
        <v>0</v>
      </c>
    </row>
    <row r="12" spans="2:9" ht="12.75">
      <c r="B12" s="232"/>
      <c r="C12" s="213" t="s">
        <v>58</v>
      </c>
      <c r="D12" s="232"/>
      <c r="E12" s="238"/>
      <c r="F12" s="238"/>
      <c r="G12" s="239"/>
      <c r="H12" s="240">
        <f t="shared" si="0"/>
        <v>0</v>
      </c>
      <c r="I12" s="240">
        <f t="shared" si="1"/>
        <v>0</v>
      </c>
    </row>
    <row r="13" spans="2:9" ht="12.75">
      <c r="B13" s="232"/>
      <c r="C13" s="213" t="s">
        <v>67</v>
      </c>
      <c r="D13" s="232"/>
      <c r="E13" s="238"/>
      <c r="F13" s="238"/>
      <c r="G13" s="239"/>
      <c r="H13" s="240">
        <f t="shared" si="0"/>
        <v>0</v>
      </c>
      <c r="I13" s="240">
        <f t="shared" si="1"/>
        <v>0</v>
      </c>
    </row>
    <row r="14" spans="2:9" ht="12.75">
      <c r="B14" s="232"/>
      <c r="C14" s="213" t="s">
        <v>133</v>
      </c>
      <c r="D14" s="232"/>
      <c r="E14" s="238"/>
      <c r="F14" s="238"/>
      <c r="G14" s="239"/>
      <c r="H14" s="240">
        <f t="shared" si="0"/>
        <v>0</v>
      </c>
      <c r="I14" s="240">
        <f t="shared" si="1"/>
        <v>0</v>
      </c>
    </row>
    <row r="15" spans="2:9" ht="25.5">
      <c r="B15" s="232"/>
      <c r="C15" s="213" t="s">
        <v>59</v>
      </c>
      <c r="D15" s="232"/>
      <c r="E15" s="238"/>
      <c r="F15" s="238"/>
      <c r="G15" s="239"/>
      <c r="H15" s="240">
        <f t="shared" si="0"/>
        <v>0</v>
      </c>
      <c r="I15" s="240">
        <f t="shared" si="1"/>
        <v>0</v>
      </c>
    </row>
    <row r="16" spans="2:9" ht="25.5">
      <c r="B16" s="232"/>
      <c r="C16" s="213" t="s">
        <v>0</v>
      </c>
      <c r="D16" s="232"/>
      <c r="E16" s="238"/>
      <c r="F16" s="238"/>
      <c r="G16" s="239"/>
      <c r="H16" s="240">
        <f t="shared" si="0"/>
        <v>0</v>
      </c>
      <c r="I16" s="240">
        <f t="shared" si="1"/>
        <v>0</v>
      </c>
    </row>
    <row r="17" spans="2:9" ht="12.75">
      <c r="B17" s="232"/>
      <c r="C17" s="213" t="s">
        <v>179</v>
      </c>
      <c r="D17" s="232"/>
      <c r="E17" s="60">
        <f>SUM(E18:E35)</f>
        <v>0</v>
      </c>
      <c r="F17" s="60">
        <f>SUM(F18:F35)</f>
        <v>0</v>
      </c>
      <c r="G17" s="60"/>
      <c r="H17" s="60">
        <f>SUM(H18:H35)</f>
        <v>0</v>
      </c>
      <c r="I17" s="60">
        <f>SUM(I18:I35)</f>
        <v>0</v>
      </c>
    </row>
    <row r="18" spans="2:9" ht="12.75">
      <c r="B18" s="232"/>
      <c r="C18" s="232" t="s">
        <v>229</v>
      </c>
      <c r="D18" s="232"/>
      <c r="E18" s="238"/>
      <c r="F18" s="238"/>
      <c r="G18" s="239"/>
      <c r="H18" s="240">
        <f t="shared" si="0"/>
        <v>0</v>
      </c>
      <c r="I18" s="240">
        <f t="shared" si="1"/>
        <v>0</v>
      </c>
    </row>
    <row r="19" spans="2:9" ht="12.75">
      <c r="B19" s="232"/>
      <c r="C19" s="232"/>
      <c r="D19" s="232"/>
      <c r="E19" s="238"/>
      <c r="F19" s="238"/>
      <c r="G19" s="239"/>
      <c r="H19" s="240">
        <f t="shared" si="0"/>
        <v>0</v>
      </c>
      <c r="I19" s="240">
        <f t="shared" si="1"/>
        <v>0</v>
      </c>
    </row>
    <row r="20" spans="2:9" ht="12.75">
      <c r="B20" s="232"/>
      <c r="C20" s="232"/>
      <c r="D20" s="232"/>
      <c r="E20" s="238"/>
      <c r="F20" s="238"/>
      <c r="G20" s="239"/>
      <c r="H20" s="240">
        <f t="shared" si="0"/>
        <v>0</v>
      </c>
      <c r="I20" s="240">
        <f t="shared" si="1"/>
        <v>0</v>
      </c>
    </row>
    <row r="21" spans="2:9" ht="12.75">
      <c r="B21" s="232"/>
      <c r="C21" s="232"/>
      <c r="D21" s="232"/>
      <c r="E21" s="238"/>
      <c r="F21" s="238"/>
      <c r="G21" s="239"/>
      <c r="H21" s="240">
        <f t="shared" si="0"/>
        <v>0</v>
      </c>
      <c r="I21" s="240">
        <f t="shared" si="1"/>
        <v>0</v>
      </c>
    </row>
    <row r="22" spans="2:9" ht="12.75">
      <c r="B22" s="232"/>
      <c r="C22" s="232"/>
      <c r="D22" s="232"/>
      <c r="E22" s="238"/>
      <c r="F22" s="238"/>
      <c r="G22" s="239"/>
      <c r="H22" s="240">
        <f t="shared" si="0"/>
        <v>0</v>
      </c>
      <c r="I22" s="240">
        <f t="shared" si="1"/>
        <v>0</v>
      </c>
    </row>
    <row r="23" spans="2:9" ht="12.75">
      <c r="B23" s="232"/>
      <c r="C23" s="232"/>
      <c r="D23" s="232"/>
      <c r="E23" s="238"/>
      <c r="F23" s="238"/>
      <c r="G23" s="239"/>
      <c r="H23" s="240">
        <f t="shared" si="0"/>
        <v>0</v>
      </c>
      <c r="I23" s="240">
        <f t="shared" si="1"/>
        <v>0</v>
      </c>
    </row>
    <row r="24" spans="2:9" ht="12.75">
      <c r="B24" s="232"/>
      <c r="C24" s="232"/>
      <c r="D24" s="232"/>
      <c r="E24" s="238"/>
      <c r="F24" s="238"/>
      <c r="G24" s="239"/>
      <c r="H24" s="240">
        <f t="shared" si="0"/>
        <v>0</v>
      </c>
      <c r="I24" s="240">
        <f t="shared" si="1"/>
        <v>0</v>
      </c>
    </row>
    <row r="25" spans="2:9" ht="12.75">
      <c r="B25" s="232"/>
      <c r="C25" s="232"/>
      <c r="D25" s="232"/>
      <c r="E25" s="238"/>
      <c r="F25" s="238"/>
      <c r="G25" s="239"/>
      <c r="H25" s="240">
        <f t="shared" si="0"/>
        <v>0</v>
      </c>
      <c r="I25" s="240">
        <f t="shared" si="1"/>
        <v>0</v>
      </c>
    </row>
    <row r="26" spans="2:9" ht="12.75">
      <c r="B26" s="232"/>
      <c r="C26" s="232"/>
      <c r="D26" s="232"/>
      <c r="E26" s="238"/>
      <c r="F26" s="238"/>
      <c r="G26" s="239"/>
      <c r="H26" s="240">
        <f t="shared" si="0"/>
        <v>0</v>
      </c>
      <c r="I26" s="240">
        <f t="shared" si="1"/>
        <v>0</v>
      </c>
    </row>
    <row r="27" spans="2:9" ht="12.75">
      <c r="B27" s="232"/>
      <c r="C27" s="232"/>
      <c r="D27" s="232"/>
      <c r="E27" s="238"/>
      <c r="F27" s="238"/>
      <c r="G27" s="239"/>
      <c r="H27" s="240">
        <f t="shared" si="0"/>
        <v>0</v>
      </c>
      <c r="I27" s="240">
        <f t="shared" si="1"/>
        <v>0</v>
      </c>
    </row>
    <row r="28" spans="2:9" ht="12.75">
      <c r="B28" s="232"/>
      <c r="C28" s="232"/>
      <c r="D28" s="232"/>
      <c r="E28" s="238"/>
      <c r="F28" s="238"/>
      <c r="G28" s="239"/>
      <c r="H28" s="240">
        <f t="shared" si="0"/>
        <v>0</v>
      </c>
      <c r="I28" s="240">
        <f t="shared" si="1"/>
        <v>0</v>
      </c>
    </row>
    <row r="29" spans="2:9" ht="12.75">
      <c r="B29" s="232"/>
      <c r="C29" s="232"/>
      <c r="D29" s="232"/>
      <c r="E29" s="238"/>
      <c r="F29" s="238"/>
      <c r="G29" s="239"/>
      <c r="H29" s="240">
        <f t="shared" si="0"/>
        <v>0</v>
      </c>
      <c r="I29" s="240">
        <f t="shared" si="1"/>
        <v>0</v>
      </c>
    </row>
    <row r="30" spans="2:9" ht="12.75">
      <c r="B30" s="232"/>
      <c r="C30" s="232"/>
      <c r="D30" s="232"/>
      <c r="E30" s="238"/>
      <c r="F30" s="238"/>
      <c r="G30" s="239"/>
      <c r="H30" s="240">
        <f t="shared" si="0"/>
        <v>0</v>
      </c>
      <c r="I30" s="240">
        <f t="shared" si="1"/>
        <v>0</v>
      </c>
    </row>
    <row r="31" spans="2:9" ht="12.75">
      <c r="B31" s="232"/>
      <c r="C31" s="232"/>
      <c r="D31" s="232"/>
      <c r="E31" s="238"/>
      <c r="F31" s="238"/>
      <c r="G31" s="239"/>
      <c r="H31" s="240">
        <f t="shared" si="0"/>
        <v>0</v>
      </c>
      <c r="I31" s="240">
        <f t="shared" si="1"/>
        <v>0</v>
      </c>
    </row>
    <row r="32" spans="2:9" ht="12.75">
      <c r="B32" s="232"/>
      <c r="C32" s="232"/>
      <c r="D32" s="232"/>
      <c r="E32" s="238"/>
      <c r="F32" s="238"/>
      <c r="G32" s="239"/>
      <c r="H32" s="240">
        <f t="shared" si="0"/>
        <v>0</v>
      </c>
      <c r="I32" s="240">
        <f t="shared" si="1"/>
        <v>0</v>
      </c>
    </row>
    <row r="33" spans="2:9" ht="12.75">
      <c r="B33" s="232"/>
      <c r="C33" s="232"/>
      <c r="D33" s="232"/>
      <c r="E33" s="238"/>
      <c r="F33" s="238"/>
      <c r="G33" s="239"/>
      <c r="H33" s="240">
        <f t="shared" si="0"/>
        <v>0</v>
      </c>
      <c r="I33" s="240">
        <f t="shared" si="1"/>
        <v>0</v>
      </c>
    </row>
    <row r="34" spans="2:9" ht="12.75">
      <c r="B34" s="232"/>
      <c r="C34" s="232"/>
      <c r="D34" s="232"/>
      <c r="E34" s="238"/>
      <c r="F34" s="238"/>
      <c r="G34" s="239"/>
      <c r="H34" s="240">
        <f t="shared" si="0"/>
        <v>0</v>
      </c>
      <c r="I34" s="240">
        <f t="shared" si="1"/>
        <v>0</v>
      </c>
    </row>
    <row r="35" spans="2:9" ht="12.75">
      <c r="B35" s="232"/>
      <c r="C35" s="232"/>
      <c r="D35" s="232"/>
      <c r="E35" s="238"/>
      <c r="F35" s="238"/>
      <c r="G35" s="239"/>
      <c r="H35" s="240">
        <f t="shared" si="0"/>
        <v>0</v>
      </c>
      <c r="I35" s="240">
        <f t="shared" si="1"/>
        <v>0</v>
      </c>
    </row>
    <row r="36" spans="2:9" ht="12.75">
      <c r="B36" s="41"/>
      <c r="C36" s="370" t="s">
        <v>134</v>
      </c>
      <c r="D36" s="371"/>
      <c r="E36" s="240">
        <f>SUM(E9:E17)</f>
        <v>0</v>
      </c>
      <c r="F36" s="240">
        <f>SUM(F9:F17)</f>
        <v>0</v>
      </c>
      <c r="G36" s="240"/>
      <c r="H36" s="240">
        <f>SUM(H9:H35)</f>
        <v>0</v>
      </c>
      <c r="I36" s="240">
        <f>SUM(I9:I35)</f>
        <v>0</v>
      </c>
    </row>
  </sheetData>
  <sheetProtection/>
  <mergeCells count="2">
    <mergeCell ref="B1:C1"/>
    <mergeCell ref="C36:D3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6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asood</dc:creator>
  <cp:keywords/>
  <dc:description/>
  <cp:lastModifiedBy>Jeremy Cross</cp:lastModifiedBy>
  <cp:lastPrinted>2019-10-28T02:12:10Z</cp:lastPrinted>
  <dcterms:created xsi:type="dcterms:W3CDTF">2012-02-16T03:44:14Z</dcterms:created>
  <dcterms:modified xsi:type="dcterms:W3CDTF">2019-10-28T07:09:36Z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f">
    <vt:lpwstr>\\cbrvpwxfs01\home$\smoff\2012-13 to 2013-14 energex financial information template (D2012-00032519).xls</vt:lpwstr>
  </property>
  <property fmtid="{D5CDD505-2E9C-101B-9397-08002B2CF9AE}" pid="3" name="msoThemeDark1">
    <vt:lpwstr>0</vt:lpwstr>
  </property>
  <property fmtid="{D5CDD505-2E9C-101B-9397-08002B2CF9AE}" pid="4" name="msoThemeLight1">
    <vt:lpwstr>16777215</vt:lpwstr>
  </property>
  <property fmtid="{D5CDD505-2E9C-101B-9397-08002B2CF9AE}" pid="5" name="msoThemeDark2">
    <vt:lpwstr>8210719</vt:lpwstr>
  </property>
  <property fmtid="{D5CDD505-2E9C-101B-9397-08002B2CF9AE}" pid="6" name="msoThemeLight2">
    <vt:lpwstr>14806254</vt:lpwstr>
  </property>
  <property fmtid="{D5CDD505-2E9C-101B-9397-08002B2CF9AE}" pid="7" name="msoThemeAccent1">
    <vt:lpwstr>12419407</vt:lpwstr>
  </property>
  <property fmtid="{D5CDD505-2E9C-101B-9397-08002B2CF9AE}" pid="8" name="msoThemeAccent2">
    <vt:lpwstr>5066944</vt:lpwstr>
  </property>
  <property fmtid="{D5CDD505-2E9C-101B-9397-08002B2CF9AE}" pid="9" name="msoThemeAccent3">
    <vt:lpwstr>5880731</vt:lpwstr>
  </property>
  <property fmtid="{D5CDD505-2E9C-101B-9397-08002B2CF9AE}" pid="10" name="msoThemeAccent4">
    <vt:lpwstr>10642560</vt:lpwstr>
  </property>
  <property fmtid="{D5CDD505-2E9C-101B-9397-08002B2CF9AE}" pid="11" name="msoThemeAccent5">
    <vt:lpwstr>13020235</vt:lpwstr>
  </property>
  <property fmtid="{D5CDD505-2E9C-101B-9397-08002B2CF9AE}" pid="12" name="msoThemeAccent6">
    <vt:lpwstr>4626167</vt:lpwstr>
  </property>
  <property fmtid="{D5CDD505-2E9C-101B-9397-08002B2CF9AE}" pid="13" name="msoThemeHyperlink">
    <vt:lpwstr>16711680</vt:lpwstr>
  </property>
  <property fmtid="{D5CDD505-2E9C-101B-9397-08002B2CF9AE}" pid="14" name="msoThemeFollowedHyperlink">
    <vt:lpwstr>8388736</vt:lpwstr>
  </property>
  <property fmtid="{D5CDD505-2E9C-101B-9397-08002B2CF9AE}" pid="15" name="MinorFont">
    <vt:lpwstr>Calibri</vt:lpwstr>
  </property>
  <property fmtid="{D5CDD505-2E9C-101B-9397-08002B2CF9AE}" pid="16" name="MajorFont">
    <vt:lpwstr>Cambria</vt:lpwstr>
  </property>
  <property fmtid="{D5CDD505-2E9C-101B-9397-08002B2CF9AE}" pid="17" name="Normal">
    <vt:lpwstr>-1/0/-1/-1/-1/-1/-1/10/0/0/-4142/0/Arial/0</vt:lpwstr>
  </property>
  <property fmtid="{D5CDD505-2E9C-101B-9397-08002B2CF9AE}" pid="18" name="NormalBorders">
    <vt:lpwstr>-4142/2/0/-4142/2/0/-4142/2/0/-4142/2/0/-4142/2/0/-4142/2/0</vt:lpwstr>
  </property>
  <property fmtid="{D5CDD505-2E9C-101B-9397-08002B2CF9AE}" pid="19" name="Heading 1">
    <vt:lpwstr>0/0/-1/0/-1/0/0/15/-1/0/-4142/0/Calibri/10040115</vt:lpwstr>
  </property>
  <property fmtid="{D5CDD505-2E9C-101B-9397-08002B2CF9AE}" pid="20" name="Heading 1Borders">
    <vt:lpwstr>-4142/2/0/-4142/2/0/-4142/2/0/1/4/13421619/-4142/2/0/-4142/2/0</vt:lpwstr>
  </property>
  <property fmtid="{D5CDD505-2E9C-101B-9397-08002B2CF9AE}" pid="21" name="Heading 2">
    <vt:lpwstr>0/0/-1/0/-1/0/0/13/-1/0/-4142/0/Calibri/10040115</vt:lpwstr>
  </property>
  <property fmtid="{D5CDD505-2E9C-101B-9397-08002B2CF9AE}" pid="22" name="Heading 2Borders">
    <vt:lpwstr>-4142/2/0/-4142/2/0/-4142/2/0/1/4/8421376/-4142/2/0/-4142/2/0</vt:lpwstr>
  </property>
  <property fmtid="{D5CDD505-2E9C-101B-9397-08002B2CF9AE}" pid="23" name="Heading 3">
    <vt:lpwstr>0/0/-1/0/-1/0/0/11/-1/0/-4142/0/Calibri/10040115</vt:lpwstr>
  </property>
  <property fmtid="{D5CDD505-2E9C-101B-9397-08002B2CF9AE}" pid="24" name="Heading 3Borders">
    <vt:lpwstr>-4142/2/0/-4142/2/0/-4142/2/0/1/-4138/8421376/-4142/2/0/-4142/2/0</vt:lpwstr>
  </property>
  <property fmtid="{D5CDD505-2E9C-101B-9397-08002B2CF9AE}" pid="25" name="Heading 4">
    <vt:lpwstr>0/0/-1/0/0/0/0/11/-1/0/-4142/0/Calibri/10040115</vt:lpwstr>
  </property>
  <property fmtid="{D5CDD505-2E9C-101B-9397-08002B2CF9AE}" pid="26" name="Heading 4Borders">
    <vt:lpwstr>-4142/2/0/-4142/2/0/-4142/2/0/-4142/2/0/-4142/2/0/-4142/2/0</vt:lpwstr>
  </property>
  <property fmtid="{D5CDD505-2E9C-101B-9397-08002B2CF9AE}" pid="27" name="Title">
    <vt:lpwstr>0/0/-1/0/0/0/0/18/-1/0/-4142/0/Cambria/10040115</vt:lpwstr>
  </property>
  <property fmtid="{D5CDD505-2E9C-101B-9397-08002B2CF9AE}" pid="28" name="TitleBorders">
    <vt:lpwstr>-4142/2/0/-4142/2/0/-4142/2/0/-4142/2/0/-4142/2/0/-4142/2/0</vt:lpwstr>
  </property>
</Properties>
</file>